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ID-MIS\DATA MANAGEMENT\5 - Datasets\3 - Dairy\Quota Exchange\"/>
    </mc:Choice>
  </mc:AlternateContent>
  <xr:revisionPtr revIDLastSave="0" documentId="14_{43D8042B-BBFE-4329-9BCB-6944A8305D45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Quota" sheetId="1" r:id="rId1"/>
    <sheet name="HTML-ENG" sheetId="2" state="hidden" r:id="rId2"/>
  </sheets>
  <definedNames>
    <definedName name="_xlnm.Print_Area" localSheetId="0">Quota!$A$1:$M$46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K35" i="1" l="1"/>
  <c r="M39" i="1"/>
  <c r="I23" i="1" l="1"/>
  <c r="D39" i="1"/>
  <c r="D31" i="1"/>
  <c r="E19" i="1"/>
  <c r="C35" i="1" l="1"/>
  <c r="J19" i="1"/>
  <c r="K19" i="1"/>
  <c r="B7" i="1" l="1"/>
  <c r="C7" i="1"/>
  <c r="D7" i="1"/>
  <c r="E7" i="1"/>
  <c r="F7" i="1"/>
  <c r="G7" i="1"/>
  <c r="H7" i="1"/>
  <c r="I7" i="1"/>
  <c r="J7" i="1"/>
  <c r="K7" i="1"/>
  <c r="L7" i="1"/>
  <c r="M7" i="1"/>
  <c r="I35" i="1" l="1"/>
  <c r="J35" i="1"/>
  <c r="I31" i="1" l="1"/>
  <c r="H35" i="1"/>
  <c r="H31" i="1"/>
  <c r="H11" i="1"/>
  <c r="G35" i="1"/>
  <c r="F35" i="1"/>
  <c r="E39" i="1" l="1"/>
  <c r="F39" i="1"/>
  <c r="E11" i="1"/>
  <c r="E31" i="1"/>
  <c r="D35" i="1" l="1"/>
  <c r="E35" i="1"/>
  <c r="B35" i="1" l="1"/>
  <c r="C39" i="1"/>
  <c r="C31" i="1" l="1"/>
  <c r="M27" i="1" l="1"/>
  <c r="M23" i="1"/>
  <c r="M19" i="1"/>
  <c r="M15" i="1"/>
  <c r="M11" i="1"/>
  <c r="M35" i="1" l="1"/>
  <c r="J39" i="1" l="1"/>
  <c r="F31" i="1" l="1"/>
  <c r="E23" i="1" l="1"/>
  <c r="B31" i="1" l="1"/>
  <c r="B39" i="1"/>
  <c r="B52" i="2" l="1"/>
  <c r="B51" i="2"/>
  <c r="B50" i="2"/>
  <c r="B49" i="2"/>
  <c r="B48" i="2"/>
  <c r="B47" i="2"/>
  <c r="B46" i="2"/>
  <c r="B45" i="2"/>
  <c r="B44" i="2"/>
  <c r="B43" i="2"/>
  <c r="B42" i="2"/>
  <c r="B41" i="2"/>
  <c r="B37" i="2"/>
  <c r="B36" i="2"/>
  <c r="B35" i="2"/>
  <c r="B34" i="2"/>
  <c r="B33" i="2"/>
  <c r="B32" i="2"/>
  <c r="B31" i="2"/>
  <c r="B30" i="2"/>
  <c r="B29" i="2"/>
  <c r="B28" i="2"/>
  <c r="B27" i="2"/>
  <c r="B26" i="2"/>
  <c r="B573" i="2" l="1"/>
  <c r="B572" i="2"/>
  <c r="B571" i="2"/>
  <c r="B570" i="2"/>
  <c r="B569" i="2"/>
  <c r="B568" i="2"/>
  <c r="B567" i="2"/>
  <c r="B566" i="2"/>
  <c r="B565" i="2"/>
  <c r="B563" i="2"/>
  <c r="B562" i="2"/>
  <c r="B588" i="2"/>
  <c r="B587" i="2"/>
  <c r="B586" i="2"/>
  <c r="B585" i="2"/>
  <c r="B584" i="2"/>
  <c r="B583" i="2"/>
  <c r="B582" i="2"/>
  <c r="B581" i="2"/>
  <c r="B580" i="2"/>
  <c r="B578" i="2"/>
  <c r="B577" i="2"/>
  <c r="B600" i="2"/>
  <c r="B595" i="2"/>
  <c r="B593" i="2"/>
  <c r="B536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62" i="2"/>
  <c r="B393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27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4" i="2"/>
  <c r="B103" i="2"/>
  <c r="B102" i="2"/>
  <c r="B101" i="2"/>
  <c r="B100" i="2"/>
  <c r="B99" i="2"/>
  <c r="B98" i="2"/>
  <c r="B97" i="2"/>
  <c r="B96" i="2"/>
  <c r="B95" i="2"/>
  <c r="B94" i="2"/>
  <c r="B93" i="2"/>
  <c r="B407" i="2"/>
  <c r="B474" i="2"/>
  <c r="B541" i="2"/>
  <c r="B591" i="2"/>
  <c r="B576" i="2"/>
  <c r="B561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24" i="2"/>
  <c r="B509" i="2"/>
  <c r="B494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57" i="2"/>
  <c r="B442" i="2"/>
  <c r="B427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340" i="2"/>
  <c r="B273" i="2"/>
  <c r="B206" i="2"/>
  <c r="B139" i="2"/>
  <c r="B72" i="2"/>
  <c r="B390" i="2"/>
  <c r="B375" i="2"/>
  <c r="B360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23" i="2"/>
  <c r="B308" i="2"/>
  <c r="B293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56" i="2"/>
  <c r="B241" i="2"/>
  <c r="B226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189" i="2"/>
  <c r="B174" i="2"/>
  <c r="B159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22" i="2"/>
  <c r="B107" i="2"/>
  <c r="B92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40" i="2"/>
  <c r="B55" i="2"/>
  <c r="B25" i="2"/>
  <c r="B8" i="2"/>
  <c r="B20" i="2"/>
  <c r="B19" i="2"/>
  <c r="B18" i="2"/>
  <c r="B17" i="2"/>
  <c r="B16" i="2"/>
  <c r="B15" i="2"/>
  <c r="B14" i="2"/>
  <c r="B13" i="2"/>
  <c r="B12" i="2"/>
  <c r="B11" i="2"/>
  <c r="B10" i="2"/>
  <c r="B9" i="2"/>
  <c r="B5" i="2"/>
  <c r="B67" i="2"/>
  <c r="B66" i="2"/>
  <c r="B134" i="2"/>
  <c r="L11" i="1"/>
  <c r="B133" i="2" s="1"/>
  <c r="B201" i="2"/>
  <c r="L15" i="1"/>
  <c r="B200" i="2" s="1"/>
  <c r="B268" i="2"/>
  <c r="L19" i="1"/>
  <c r="B267" i="2" s="1"/>
  <c r="B603" i="2"/>
  <c r="B602" i="2"/>
  <c r="B535" i="2"/>
  <c r="B469" i="2"/>
  <c r="L31" i="1"/>
  <c r="B468" i="2" s="1"/>
  <c r="B402" i="2"/>
  <c r="L27" i="1"/>
  <c r="B401" i="2" s="1"/>
  <c r="B335" i="2"/>
  <c r="L23" i="1"/>
  <c r="B334" i="2" s="1"/>
  <c r="K39" i="1"/>
  <c r="B601" i="2" s="1"/>
  <c r="B65" i="2" l="1"/>
  <c r="B266" i="2" l="1"/>
  <c r="K15" i="1"/>
  <c r="B199" i="2" s="1"/>
  <c r="B534" i="2"/>
  <c r="K31" i="1"/>
  <c r="B467" i="2" s="1"/>
  <c r="K27" i="1"/>
  <c r="B400" i="2" s="1"/>
  <c r="J23" i="1"/>
  <c r="B332" i="2" s="1"/>
  <c r="K23" i="1"/>
  <c r="B333" i="2" s="1"/>
  <c r="K11" i="1"/>
  <c r="B132" i="2" s="1"/>
  <c r="B533" i="2" l="1"/>
  <c r="J31" i="1"/>
  <c r="B466" i="2" s="1"/>
  <c r="J27" i="1"/>
  <c r="B399" i="2" s="1"/>
  <c r="J15" i="1"/>
  <c r="B198" i="2" s="1"/>
  <c r="J11" i="1"/>
  <c r="B131" i="2" s="1"/>
  <c r="B64" i="2"/>
  <c r="B265" i="2"/>
  <c r="B63" i="2" l="1"/>
  <c r="I11" i="1"/>
  <c r="B130" i="2" s="1"/>
  <c r="I15" i="1"/>
  <c r="B197" i="2" s="1"/>
  <c r="I19" i="1"/>
  <c r="B264" i="2" s="1"/>
  <c r="B331" i="2"/>
  <c r="I27" i="1"/>
  <c r="B398" i="2" s="1"/>
  <c r="B465" i="2"/>
  <c r="B532" i="2"/>
  <c r="I39" i="1"/>
  <c r="B599" i="2" s="1"/>
  <c r="H27" i="1" l="1"/>
  <c r="B397" i="2" s="1"/>
  <c r="G27" i="1"/>
  <c r="B396" i="2" s="1"/>
  <c r="F27" i="1"/>
  <c r="B395" i="2" s="1"/>
  <c r="E27" i="1"/>
  <c r="B394" i="2" s="1"/>
  <c r="C27" i="1"/>
  <c r="B392" i="2" s="1"/>
  <c r="B27" i="1"/>
  <c r="B391" i="2" s="1"/>
  <c r="B62" i="2"/>
  <c r="H39" i="1"/>
  <c r="B598" i="2" s="1"/>
  <c r="G39" i="1"/>
  <c r="B597" i="2" s="1"/>
  <c r="B596" i="2"/>
  <c r="B592" i="2"/>
  <c r="B531" i="2"/>
  <c r="B530" i="2"/>
  <c r="B529" i="2"/>
  <c r="B528" i="2"/>
  <c r="B527" i="2"/>
  <c r="B526" i="2"/>
  <c r="B525" i="2"/>
  <c r="B464" i="2"/>
  <c r="G31" i="1"/>
  <c r="B463" i="2" s="1"/>
  <c r="B461" i="2"/>
  <c r="B460" i="2"/>
  <c r="D27" i="1"/>
  <c r="B459" i="2" s="1"/>
  <c r="B458" i="2"/>
  <c r="H23" i="1"/>
  <c r="B330" i="2" s="1"/>
  <c r="G23" i="1"/>
  <c r="B329" i="2" s="1"/>
  <c r="F23" i="1"/>
  <c r="B328" i="2" s="1"/>
  <c r="B326" i="2"/>
  <c r="C23" i="1"/>
  <c r="B325" i="2" s="1"/>
  <c r="B23" i="1"/>
  <c r="B324" i="2" s="1"/>
  <c r="B263" i="2"/>
  <c r="G19" i="1"/>
  <c r="B262" i="2" s="1"/>
  <c r="F19" i="1"/>
  <c r="B261" i="2" s="1"/>
  <c r="B260" i="2"/>
  <c r="B259" i="2"/>
  <c r="B258" i="2"/>
  <c r="B19" i="1"/>
  <c r="B257" i="2" s="1"/>
  <c r="H15" i="1"/>
  <c r="B196" i="2" s="1"/>
  <c r="G15" i="1"/>
  <c r="B195" i="2" s="1"/>
  <c r="F15" i="1"/>
  <c r="B194" i="2" s="1"/>
  <c r="E15" i="1"/>
  <c r="B193" i="2" s="1"/>
  <c r="D15" i="1"/>
  <c r="B192" i="2" s="1"/>
  <c r="C15" i="1"/>
  <c r="B191" i="2" s="1"/>
  <c r="B15" i="1"/>
  <c r="B190" i="2" s="1"/>
  <c r="H19" i="1"/>
  <c r="B129" i="2" s="1"/>
  <c r="G11" i="1"/>
  <c r="B128" i="2" s="1"/>
  <c r="F11" i="1"/>
  <c r="B127" i="2" s="1"/>
  <c r="B126" i="2"/>
  <c r="D11" i="1"/>
  <c r="B125" i="2" s="1"/>
  <c r="C11" i="1"/>
  <c r="B124" i="2" s="1"/>
  <c r="B11" i="1"/>
  <c r="B123" i="2" s="1"/>
  <c r="B61" i="2"/>
  <c r="B60" i="2"/>
  <c r="B59" i="2"/>
  <c r="B58" i="2"/>
  <c r="B57" i="2"/>
  <c r="B56" i="2"/>
  <c r="B594" i="2"/>
  <c r="B579" i="2"/>
  <c r="B564" i="2" l="1"/>
</calcChain>
</file>

<file path=xl/sharedStrings.xml><?xml version="1.0" encoding="utf-8"?>
<sst xmlns="http://schemas.openxmlformats.org/spreadsheetml/2006/main" count="1148" uniqueCount="60">
  <si>
    <t>Monthly trade of milk quota by province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</si>
  <si>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</si>
  <si>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</si>
  <si>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</si>
  <si>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</si>
  <si>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</si>
  <si>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</si>
  <si>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</si>
  <si>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</si>
  <si>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</si>
  <si>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</si>
  <si>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</si>
  <si>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</si>
  <si>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British Columbia</t>
  </si>
  <si>
    <t>Quantity (kilogram of butterfat/day)</t>
  </si>
  <si>
    <t>Average price ($/kg of butterfat/day)</t>
  </si>
  <si>
    <t>Total value (x$1,000)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</si>
  <si>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</si>
  <si>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</si>
  <si>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</si>
  <si>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</si>
  <si>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</si>
  <si>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</si>
  <si>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</si>
  <si>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</si>
  <si>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-: No exchange or no data</t>
  </si>
  <si>
    <r>
      <rPr>
        <b/>
        <sz val="9"/>
        <rFont val="Arial"/>
        <family val="2"/>
      </rPr>
      <t>Quantity</t>
    </r>
    <r>
      <rPr>
        <sz val="9"/>
        <rFont val="Arial"/>
        <family val="2"/>
      </rPr>
      <t xml:space="preserve"> ( kg of butterfat/day): Number of kilograms of butterfat of quota of milk production traded during the month.</t>
    </r>
  </si>
  <si>
    <r>
      <rPr>
        <b/>
        <sz val="9"/>
        <rFont val="Arial"/>
        <family val="2"/>
      </rPr>
      <t>Average price</t>
    </r>
    <r>
      <rPr>
        <sz val="9"/>
        <rFont val="Arial"/>
        <family val="2"/>
      </rPr>
      <t xml:space="preserve"> ($/kg of butterfat/day): average price of kilograms of butterfat of quota of milk production traded during the month.</t>
    </r>
  </si>
  <si>
    <r>
      <rPr>
        <b/>
        <sz val="9"/>
        <rFont val="Arial"/>
        <family val="2"/>
      </rPr>
      <t>Total value</t>
    </r>
    <r>
      <rPr>
        <sz val="9"/>
        <rFont val="Arial"/>
        <family val="2"/>
      </rPr>
      <t xml:space="preserve"> (x1,000$): Total value in thousand of dollars of the traded during the month. Calculated by AAFC: Quantity x Average price = Total value</t>
    </r>
  </si>
  <si>
    <t>Source: Provincial Milk Boards and Agencies</t>
  </si>
  <si>
    <t>Compiled by Agriculture and agri-food Canada, Animal industry division, Market information section</t>
  </si>
  <si>
    <t>&lt;!--Start 2022 Milk Quota--&gt;</t>
  </si>
  <si>
    <t>&lt;details id="details-panel1" open="open"&gt;</t>
  </si>
  <si>
    <t>&lt;summary&gt;</t>
  </si>
  <si>
    <t xml:space="preserve"> &lt;/summary&gt;</t>
  </si>
  <si>
    <t>&lt;table class="table table-hover"&gt;</t>
  </si>
  <si>
    <t>&lt;caption style="text-align: left;"&gt;</t>
  </si>
  <si>
    <t>&lt;/caption&gt;</t>
  </si>
  <si>
    <t>&lt;thead&gt;</t>
  </si>
  <si>
    <t xml:space="preserve"> &lt;tr&gt;</t>
  </si>
  <si>
    <t>&lt;th class="active" scope="col" style="text-align: left;"&gt;</t>
  </si>
  <si>
    <t>&lt;/th&gt;</t>
  </si>
  <si>
    <t>&lt;th class="active" scope="col" style="text-align: right;"&gt;</t>
  </si>
  <si>
    <t>&lt;/tr&gt;</t>
  </si>
  <si>
    <t>&lt;/thead&gt;</t>
  </si>
  <si>
    <t>&lt;tbody&gt;</t>
  </si>
  <si>
    <t>&lt;tr&gt;</t>
  </si>
  <si>
    <t>&lt;td class="nowrap" style="text-align: right;"&gt;</t>
  </si>
  <si>
    <t>&lt;/td&gt;</t>
  </si>
  <si>
    <t>&lt;/tbody&gt;</t>
  </si>
  <si>
    <t>&lt;/table&gt;</t>
  </si>
  <si>
    <t>&lt;p&gt;&lt;strong&gt;For your convenience, this report is available in the following formats:&lt;/strong&gt;</t>
  </si>
  <si>
    <t>&lt;br /&gt;</t>
  </si>
  <si>
    <t>&lt;a data-entity-substitution="file" data-entity-type="file" data-entity-uuid="1ef7b861-b146-4bbb-9c6e-370b808cea28" href="/sites/default/files/documents/2021-12/quota21_e.xlsx" title="Upload Microsoft Excel version"&gt;</t>
  </si>
  <si>
    <t xml:space="preserve">&lt;abbr lang="en" ns1:ns1:ns1:xml:lang="en" title="Excel" xmlns:ns1=""&gt;XLSX </t>
  </si>
  <si>
    <t>&lt;/abbr&gt; (85 KB)&lt;/a&gt;</t>
  </si>
  <si>
    <t>&lt;/p&gt;</t>
  </si>
  <si>
    <t>&lt;/details&gt;</t>
  </si>
  <si>
    <t xml:space="preserve">   &lt;!--End 2022 Milk Quota--&gt;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</si>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</sst>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0_);_(* \(#,##0.00\);_(* &quot;-&quot;_);_(@_)"/>
  </numFmts>
  <fonts count="16" x14ac:knownFonts="1">
    <font>
      <sz val="10"/>
      <name val="Arial"/>
    </font>
    <font>
      <sz val="10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18"/>
      <name val="Times New Roman"/>
      <family val="1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rgb="FFFFFFFF"/>
        <bgColor rgb="FF969696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5" fillId="2" borderId="1" applyProtection="0">
      <alignment horizontal="right" vertical="center"/>
    </xf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2" fillId="0" borderId="0" xfId="0" applyFont="1"/>
    <xf numFmtId="15" fontId="3" fillId="2" borderId="0" xfId="0" applyNumberFormat="1" applyFont="1" applyFill="1"/>
    <xf numFmtId="0" fontId="3" fillId="0" borderId="0" xfId="0" applyFont="1"/>
    <xf numFmtId="164" fontId="3" fillId="0" borderId="0" xfId="1" applyFont="1" applyFill="1" applyBorder="1">
      <alignment horizontal="right" vertical="center"/>
    </xf>
    <xf numFmtId="37" fontId="2" fillId="0" borderId="0" xfId="0" applyNumberFormat="1" applyFont="1"/>
    <xf numFmtId="0" fontId="7" fillId="3" borderId="0" xfId="0" applyFont="1" applyFill="1"/>
    <xf numFmtId="37" fontId="6" fillId="3" borderId="2" xfId="0" applyNumberFormat="1" applyFont="1" applyFill="1" applyBorder="1" applyAlignment="1">
      <alignment horizontal="center" vertical="center" wrapText="1"/>
    </xf>
    <xf numFmtId="0" fontId="4" fillId="0" borderId="0" xfId="0" quotePrefix="1" applyFont="1"/>
    <xf numFmtId="0" fontId="10" fillId="0" borderId="0" xfId="0" applyFont="1"/>
    <xf numFmtId="0" fontId="2" fillId="4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/>
    <xf numFmtId="37" fontId="6" fillId="3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quotePrefix="1" applyFont="1"/>
    <xf numFmtId="0" fontId="7" fillId="0" borderId="0" xfId="0" applyFont="1"/>
    <xf numFmtId="0" fontId="1" fillId="2" borderId="7" xfId="0" applyFont="1" applyFill="1" applyBorder="1" applyAlignment="1">
      <alignment vertical="center" wrapText="1"/>
    </xf>
    <xf numFmtId="41" fontId="1" fillId="2" borderId="6" xfId="2" quotePrefix="1" applyNumberFormat="1" applyFont="1" applyFill="1" applyBorder="1" applyAlignment="1">
      <alignment vertical="center"/>
    </xf>
    <xf numFmtId="41" fontId="1" fillId="2" borderId="8" xfId="2" quotePrefix="1" applyNumberFormat="1" applyFont="1" applyFill="1" applyBorder="1" applyAlignment="1">
      <alignment vertical="center"/>
    </xf>
    <xf numFmtId="165" fontId="5" fillId="5" borderId="6" xfId="1" applyNumberFormat="1" applyFill="1" applyBorder="1">
      <alignment horizontal="right" vertical="center"/>
    </xf>
    <xf numFmtId="165" fontId="1" fillId="2" borderId="6" xfId="2" quotePrefix="1" applyNumberFormat="1" applyFont="1" applyFill="1" applyBorder="1" applyAlignment="1">
      <alignment horizontal="right" vertical="center"/>
    </xf>
    <xf numFmtId="165" fontId="5" fillId="6" borderId="6" xfId="1" applyNumberFormat="1" applyFill="1" applyBorder="1">
      <alignment horizontal="right" vertical="center"/>
    </xf>
    <xf numFmtId="43" fontId="1" fillId="2" borderId="6" xfId="2" quotePrefix="1" applyNumberFormat="1" applyFont="1" applyFill="1" applyBorder="1" applyAlignment="1">
      <alignment horizontal="left" vertical="center"/>
    </xf>
    <xf numFmtId="43" fontId="1" fillId="2" borderId="10" xfId="2" quotePrefix="1" applyNumberFormat="1" applyFont="1" applyFill="1" applyBorder="1" applyAlignment="1">
      <alignment horizontal="left" vertical="center"/>
    </xf>
    <xf numFmtId="165" fontId="1" fillId="2" borderId="8" xfId="2" quotePrefix="1" applyNumberFormat="1" applyFont="1" applyFill="1" applyBorder="1" applyAlignment="1">
      <alignment horizontal="right" vertical="center"/>
    </xf>
    <xf numFmtId="165" fontId="1" fillId="2" borderId="6" xfId="2" quotePrefix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49" fontId="15" fillId="0" borderId="0" xfId="0" applyNumberFormat="1" applyFont="1"/>
    <xf numFmtId="37" fontId="15" fillId="0" borderId="0" xfId="0" applyNumberFormat="1" applyFont="1"/>
    <xf numFmtId="41" fontId="15" fillId="0" borderId="0" xfId="0" applyNumberFormat="1" applyFont="1"/>
    <xf numFmtId="43" fontId="15" fillId="0" borderId="0" xfId="2" applyNumberFormat="1" applyFont="1"/>
    <xf numFmtId="43" fontId="15" fillId="0" borderId="0" xfId="0" applyNumberFormat="1" applyFont="1"/>
    <xf numFmtId="41" fontId="15" fillId="0" borderId="0" xfId="0" applyNumberFormat="1" applyFont="1" applyAlignment="1">
      <alignment horizontal="right"/>
    </xf>
    <xf numFmtId="165" fontId="1" fillId="5" borderId="6" xfId="1" applyNumberFormat="1" applyFont="1" applyFill="1" applyBorder="1">
      <alignment horizontal="right" vertical="center"/>
    </xf>
    <xf numFmtId="165" fontId="1" fillId="2" borderId="10" xfId="2" quotePrefix="1" applyNumberFormat="1" applyFont="1" applyFill="1" applyBorder="1" applyAlignment="1">
      <alignment vertical="center"/>
    </xf>
    <xf numFmtId="41" fontId="1" fillId="2" borderId="6" xfId="2" quotePrefix="1" applyNumberFormat="1" applyFont="1" applyFill="1" applyBorder="1" applyAlignment="1">
      <alignment horizontal="right" vertical="center"/>
    </xf>
    <xf numFmtId="41" fontId="1" fillId="2" borderId="6" xfId="2" applyNumberFormat="1" applyFont="1" applyFill="1" applyBorder="1" applyAlignment="1">
      <alignment vertical="center"/>
    </xf>
    <xf numFmtId="0" fontId="1" fillId="0" borderId="9" xfId="0" applyFont="1" applyBorder="1"/>
    <xf numFmtId="165" fontId="1" fillId="0" borderId="6" xfId="2" quotePrefix="1" applyNumberFormat="1" applyFont="1" applyFill="1" applyBorder="1" applyAlignment="1">
      <alignment horizontal="right" vertical="center"/>
    </xf>
    <xf numFmtId="165" fontId="5" fillId="0" borderId="6" xfId="1" applyNumberFormat="1" applyFill="1" applyBorder="1">
      <alignment horizontal="right" vertical="center"/>
    </xf>
    <xf numFmtId="41" fontId="1" fillId="0" borderId="6" xfId="2" quotePrefix="1" applyNumberFormat="1" applyFont="1" applyFill="1" applyBorder="1" applyAlignment="1">
      <alignment vertical="center"/>
    </xf>
    <xf numFmtId="43" fontId="1" fillId="0" borderId="6" xfId="2" quotePrefix="1" applyNumberFormat="1" applyFont="1" applyFill="1" applyBorder="1" applyAlignment="1">
      <alignment horizontal="left" vertical="center"/>
    </xf>
    <xf numFmtId="165" fontId="1" fillId="2" borderId="10" xfId="2" quotePrefix="1" applyNumberFormat="1" applyFont="1" applyFill="1" applyBorder="1" applyAlignment="1">
      <alignment horizontal="right" vertical="center"/>
    </xf>
    <xf numFmtId="41" fontId="1" fillId="5" borderId="6" xfId="1" applyNumberFormat="1" applyFont="1" applyFill="1" applyBorder="1">
      <alignment horizontal="right" vertical="center"/>
    </xf>
    <xf numFmtId="165" fontId="1" fillId="0" borderId="6" xfId="2" quotePrefix="1" applyNumberFormat="1" applyFont="1" applyFill="1" applyBorder="1" applyAlignment="1">
      <alignment vertical="center"/>
    </xf>
    <xf numFmtId="41" fontId="1" fillId="0" borderId="6" xfId="2" applyNumberFormat="1" applyFont="1" applyFill="1" applyBorder="1" applyAlignment="1">
      <alignment vertical="center"/>
    </xf>
    <xf numFmtId="165" fontId="1" fillId="0" borderId="8" xfId="2" quotePrefix="1" applyNumberFormat="1" applyFont="1" applyFill="1" applyBorder="1" applyAlignment="1">
      <alignment horizontal="right" vertical="center"/>
    </xf>
    <xf numFmtId="41" fontId="1" fillId="0" borderId="8" xfId="2" quotePrefix="1" applyNumberFormat="1" applyFont="1" applyFill="1" applyBorder="1" applyAlignment="1">
      <alignment vertical="center"/>
    </xf>
    <xf numFmtId="41" fontId="1" fillId="0" borderId="8" xfId="2" applyNumberFormat="1" applyFont="1" applyFill="1" applyBorder="1" applyAlignment="1">
      <alignment vertical="center"/>
    </xf>
    <xf numFmtId="41" fontId="1" fillId="0" borderId="6" xfId="2" quotePrefix="1" applyNumberFormat="1" applyFont="1" applyFill="1" applyBorder="1" applyAlignment="1">
      <alignment horizontal="right" vertical="center"/>
    </xf>
    <xf numFmtId="165" fontId="1" fillId="0" borderId="10" xfId="2" quotePrefix="1" applyNumberFormat="1" applyFont="1" applyFill="1" applyBorder="1" applyAlignment="1">
      <alignment horizontal="center" vertical="center"/>
    </xf>
    <xf numFmtId="165" fontId="1" fillId="2" borderId="11" xfId="2" quotePrefix="1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7" applyFont="1" applyFill="1" applyBorder="1" applyAlignment="1">
      <alignment horizontal="center" vertical="center" wrapText="1"/>
    </xf>
    <xf numFmtId="0" fontId="11" fillId="4" borderId="6" xfId="7" applyFont="1" applyFill="1" applyBorder="1" applyAlignment="1">
      <alignment horizontal="center" vertical="center" wrapText="1"/>
    </xf>
    <xf numFmtId="0" fontId="11" fillId="4" borderId="8" xfId="7" applyFont="1" applyFill="1" applyBorder="1" applyAlignment="1">
      <alignment horizontal="center" vertical="center" wrapText="1"/>
    </xf>
    <xf numFmtId="165" fontId="1" fillId="2" borderId="8" xfId="2" quotePrefix="1" applyNumberFormat="1" applyFont="1" applyFill="1" applyBorder="1" applyAlignment="1">
      <alignment vertical="center"/>
    </xf>
    <xf numFmtId="165" fontId="1" fillId="0" borderId="8" xfId="2" quotePrefix="1" applyNumberFormat="1" applyFont="1" applyFill="1" applyBorder="1" applyAlignment="1">
      <alignment vertical="center"/>
    </xf>
  </cellXfs>
  <cellStyles count="8">
    <cellStyle name="Comma" xfId="1" builtinId="3"/>
    <cellStyle name="Currency" xfId="2" builtinId="4"/>
    <cellStyle name="Currency 2" xfId="3" xr:uid="{00000000-0005-0000-0000-000002000000}"/>
    <cellStyle name="Currency 2 2" xfId="4" xr:uid="{00000000-0005-0000-0000-000003000000}"/>
    <cellStyle name="Currency 3" xfId="5" xr:uid="{00000000-0005-0000-0000-000004000000}"/>
    <cellStyle name="Currency 4" xfId="6" xr:uid="{00000000-0005-0000-0000-000005000000}"/>
    <cellStyle name="Normal" xfId="0" builtinId="0"/>
    <cellStyle name="Normal 2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E112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A54"/>
  <sheetViews>
    <sheetView showGridLines="0" tabSelected="1" topLeftCell="I1" zoomScale="115" zoomScaleNormal="115" zoomScaleSheetLayoutView="70" zoomScalePageLayoutView="70" workbookViewId="0">
      <pane ySplit="3" topLeftCell="A28" activePane="bottomLeft" state="frozen"/>
      <selection pane="bottomLeft" activeCell="M33" sqref="M33"/>
    </sheetView>
  </sheetViews>
  <sheetFormatPr defaultColWidth="9.109375" defaultRowHeight="13.2" x14ac:dyDescent="0.25"/>
  <cols>
    <col min="1" max="1" width="36.44140625" style="1" customWidth="1"/>
    <col min="2" max="13" width="14" style="1" customWidth="1"/>
    <col min="14" max="17" width="9.109375" style="1"/>
    <col min="18" max="183" width="8.5546875" customWidth="1"/>
    <col min="184" max="16384" width="9.109375" style="1"/>
  </cols>
  <sheetData>
    <row r="1" spans="1:183" s="13" customFormat="1" ht="32.25" customHeight="1" x14ac:dyDescent="0.4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</row>
    <row r="2" spans="1:183" ht="27.75" customHeight="1" thickBot="1" x14ac:dyDescent="0.3">
      <c r="A2" s="56" t="s">
        <v>59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83" s="6" customFormat="1" ht="38.25" customHeight="1" x14ac:dyDescent="0.25">
      <c r="A3" s="11"/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7" t="s">
        <v>11</v>
      </c>
      <c r="M3" s="14" t="s">
        <v>12</v>
      </c>
      <c r="N3" s="17"/>
      <c r="O3" s="17"/>
      <c r="P3" s="17"/>
      <c r="Q3" s="17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</row>
    <row r="4" spans="1:183" s="10" customFormat="1" ht="15.75" customHeight="1" x14ac:dyDescent="0.25">
      <c r="A4" s="58" t="s">
        <v>13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1"/>
      <c r="O4" s="1"/>
      <c r="P4" s="1"/>
      <c r="Q4" s="1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</row>
    <row r="5" spans="1:183" ht="15.75" customHeight="1" x14ac:dyDescent="0.25">
      <c r="A5" s="18" t="s">
        <v>14</v>
      </c>
      <c r="B5" s="42">
        <v>91</v>
      </c>
      <c r="C5" s="42">
        <v>22.37</v>
      </c>
      <c r="D5" s="42">
        <v>79.27</v>
      </c>
      <c r="E5" s="42">
        <v>100</v>
      </c>
      <c r="F5" s="41">
        <v>180.43</v>
      </c>
      <c r="G5" s="41">
        <v>64.94</v>
      </c>
      <c r="H5" s="41">
        <v>147.72999999999999</v>
      </c>
      <c r="I5" s="42">
        <v>70</v>
      </c>
      <c r="J5" s="41">
        <v>145.9</v>
      </c>
      <c r="K5" s="41">
        <v>88.93</v>
      </c>
      <c r="L5" s="41">
        <v>70.7</v>
      </c>
      <c r="M5" s="49">
        <v>56.4</v>
      </c>
    </row>
    <row r="6" spans="1:183" ht="15.75" customHeight="1" x14ac:dyDescent="0.25">
      <c r="A6" s="18" t="s">
        <v>15</v>
      </c>
      <c r="B6" s="19">
        <v>35500</v>
      </c>
      <c r="C6" s="43">
        <v>35500</v>
      </c>
      <c r="D6" s="43">
        <v>35500</v>
      </c>
      <c r="E6" s="43">
        <v>35500</v>
      </c>
      <c r="F6" s="43">
        <v>35500</v>
      </c>
      <c r="G6" s="43">
        <v>35500</v>
      </c>
      <c r="H6" s="43">
        <v>35500</v>
      </c>
      <c r="I6" s="43">
        <v>35500</v>
      </c>
      <c r="J6" s="43">
        <v>35500</v>
      </c>
      <c r="K6" s="43">
        <v>35500</v>
      </c>
      <c r="L6" s="43">
        <v>35500</v>
      </c>
      <c r="M6" s="50">
        <v>35500</v>
      </c>
    </row>
    <row r="7" spans="1:183" s="10" customFormat="1" ht="15.75" customHeight="1" x14ac:dyDescent="0.25">
      <c r="A7" s="18" t="s">
        <v>16</v>
      </c>
      <c r="B7" s="24">
        <f t="shared" ref="B7:M7" si="0">(B5*B6)/1000</f>
        <v>3230.5</v>
      </c>
      <c r="C7" s="44">
        <f t="shared" si="0"/>
        <v>794.13499999999999</v>
      </c>
      <c r="D7" s="44">
        <f t="shared" si="0"/>
        <v>2814.085</v>
      </c>
      <c r="E7" s="44">
        <f t="shared" si="0"/>
        <v>3550</v>
      </c>
      <c r="F7" s="47">
        <f t="shared" si="0"/>
        <v>6405.2650000000003</v>
      </c>
      <c r="G7" s="47">
        <f t="shared" si="0"/>
        <v>2305.37</v>
      </c>
      <c r="H7" s="44">
        <f t="shared" si="0"/>
        <v>5244.415</v>
      </c>
      <c r="I7" s="44">
        <f t="shared" si="0"/>
        <v>2485</v>
      </c>
      <c r="J7" s="27">
        <f t="shared" si="0"/>
        <v>5179.45</v>
      </c>
      <c r="K7" s="47">
        <f t="shared" si="0"/>
        <v>3157.0150000000003</v>
      </c>
      <c r="L7" s="27">
        <f t="shared" si="0"/>
        <v>2509.85</v>
      </c>
      <c r="M7" s="68">
        <f t="shared" si="0"/>
        <v>2002.2</v>
      </c>
      <c r="N7" s="1"/>
      <c r="O7" s="1"/>
      <c r="P7" s="1"/>
      <c r="Q7" s="1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</row>
    <row r="8" spans="1:183" ht="15.75" customHeight="1" x14ac:dyDescent="0.25">
      <c r="A8" s="58" t="s">
        <v>17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83" ht="15.75" customHeight="1" x14ac:dyDescent="0.25">
      <c r="A9" s="18" t="s">
        <v>14</v>
      </c>
      <c r="B9" s="21">
        <v>104</v>
      </c>
      <c r="C9" s="21">
        <v>157</v>
      </c>
      <c r="D9" s="42">
        <v>238.29</v>
      </c>
      <c r="E9" s="42">
        <v>133.6</v>
      </c>
      <c r="F9" s="21">
        <v>193.37</v>
      </c>
      <c r="G9" s="21">
        <v>173.86</v>
      </c>
      <c r="H9" s="21">
        <v>111.53</v>
      </c>
      <c r="I9" s="21">
        <v>174.27</v>
      </c>
      <c r="J9" s="22">
        <v>109.94</v>
      </c>
      <c r="K9" s="22">
        <v>85.12</v>
      </c>
      <c r="L9" s="22">
        <v>92.96</v>
      </c>
      <c r="M9" s="26">
        <v>49.5</v>
      </c>
    </row>
    <row r="10" spans="1:183" s="10" customFormat="1" ht="15.75" customHeight="1" x14ac:dyDescent="0.25">
      <c r="A10" s="18" t="s">
        <v>15</v>
      </c>
      <c r="B10" s="19">
        <v>52987</v>
      </c>
      <c r="C10" s="19">
        <v>55580</v>
      </c>
      <c r="D10" s="43">
        <v>55600</v>
      </c>
      <c r="E10" s="19">
        <v>56750</v>
      </c>
      <c r="F10" s="19">
        <v>56687.5</v>
      </c>
      <c r="G10" s="19">
        <v>55250</v>
      </c>
      <c r="H10" s="19">
        <v>54121.5</v>
      </c>
      <c r="I10" s="19">
        <v>52050</v>
      </c>
      <c r="J10" s="19">
        <v>51680</v>
      </c>
      <c r="K10" s="19">
        <v>52075</v>
      </c>
      <c r="L10" s="19">
        <v>53280</v>
      </c>
      <c r="M10" s="20">
        <v>55700</v>
      </c>
      <c r="N10" s="1"/>
      <c r="O10" s="1"/>
      <c r="P10" s="1"/>
      <c r="Q10" s="1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</row>
    <row r="11" spans="1:183" ht="15.75" customHeight="1" x14ac:dyDescent="0.25">
      <c r="A11" s="18" t="s">
        <v>16</v>
      </c>
      <c r="B11" s="24">
        <f t="shared" ref="B11:M11" si="1">(B9*B10)/1000</f>
        <v>5510.6480000000001</v>
      </c>
      <c r="C11" s="24">
        <f t="shared" si="1"/>
        <v>8726.06</v>
      </c>
      <c r="D11" s="44">
        <f t="shared" si="1"/>
        <v>13248.924000000001</v>
      </c>
      <c r="E11" s="24">
        <f>(E9*E10)/1000</f>
        <v>7581.8</v>
      </c>
      <c r="F11" s="24">
        <f t="shared" si="1"/>
        <v>10961.661875</v>
      </c>
      <c r="G11" s="24">
        <f t="shared" si="1"/>
        <v>9605.7649999999994</v>
      </c>
      <c r="H11" s="24">
        <f t="shared" ref="H11" si="2">(H9*H10)/1000</f>
        <v>6036.1708950000002</v>
      </c>
      <c r="I11" s="24">
        <f t="shared" si="1"/>
        <v>9070.7535000000007</v>
      </c>
      <c r="J11" s="27">
        <f t="shared" si="1"/>
        <v>5681.6992</v>
      </c>
      <c r="K11" s="27">
        <f t="shared" si="1"/>
        <v>4432.6239999999998</v>
      </c>
      <c r="L11" s="27">
        <f t="shared" si="1"/>
        <v>4952.9088000000002</v>
      </c>
      <c r="M11" s="20">
        <f t="shared" si="1"/>
        <v>2757.15</v>
      </c>
    </row>
    <row r="12" spans="1:183" ht="15.75" customHeight="1" x14ac:dyDescent="0.25">
      <c r="A12" s="61" t="s">
        <v>18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83" s="10" customFormat="1" ht="15.75" customHeight="1" x14ac:dyDescent="0.25">
      <c r="A13" s="18" t="s">
        <v>14</v>
      </c>
      <c r="B13" s="21">
        <v>10</v>
      </c>
      <c r="C13" s="22">
        <v>17</v>
      </c>
      <c r="D13" s="23">
        <v>58.29</v>
      </c>
      <c r="E13" s="23">
        <v>35.94</v>
      </c>
      <c r="F13" s="21">
        <v>52.8</v>
      </c>
      <c r="G13" s="21">
        <v>36.729999999999997</v>
      </c>
      <c r="H13" s="21">
        <v>50</v>
      </c>
      <c r="I13" s="21">
        <v>2.97</v>
      </c>
      <c r="J13" s="22">
        <v>50</v>
      </c>
      <c r="K13" s="22">
        <v>10</v>
      </c>
      <c r="L13" s="22">
        <v>59.58</v>
      </c>
      <c r="M13" s="26">
        <v>7.83</v>
      </c>
      <c r="N13" s="1"/>
      <c r="O13" s="1"/>
      <c r="P13" s="1"/>
      <c r="Q13" s="1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</row>
    <row r="14" spans="1:183" ht="15.75" customHeight="1" x14ac:dyDescent="0.25">
      <c r="A14" s="18" t="s">
        <v>15</v>
      </c>
      <c r="B14" s="19">
        <v>41025</v>
      </c>
      <c r="C14" s="19">
        <v>39000</v>
      </c>
      <c r="D14" s="19">
        <v>40000</v>
      </c>
      <c r="E14" s="19">
        <v>40025</v>
      </c>
      <c r="F14" s="19">
        <v>39700</v>
      </c>
      <c r="G14" s="19">
        <v>36900</v>
      </c>
      <c r="H14" s="19">
        <v>38025</v>
      </c>
      <c r="I14" s="19">
        <v>39325</v>
      </c>
      <c r="J14" s="19">
        <v>39410</v>
      </c>
      <c r="K14" s="19">
        <v>41415</v>
      </c>
      <c r="L14" s="19">
        <v>40600</v>
      </c>
      <c r="M14" s="20">
        <v>41055</v>
      </c>
    </row>
    <row r="15" spans="1:183" ht="15.75" customHeight="1" x14ac:dyDescent="0.25">
      <c r="A15" s="18" t="s">
        <v>16</v>
      </c>
      <c r="B15" s="24">
        <f t="shared" ref="B15:M15" si="3">(B13*B14)/1000</f>
        <v>410.25</v>
      </c>
      <c r="C15" s="27">
        <f t="shared" si="3"/>
        <v>663</v>
      </c>
      <c r="D15" s="24">
        <f t="shared" si="3"/>
        <v>2331.6</v>
      </c>
      <c r="E15" s="24">
        <f t="shared" si="3"/>
        <v>1438.4984999999999</v>
      </c>
      <c r="F15" s="24">
        <f t="shared" si="3"/>
        <v>2096.16</v>
      </c>
      <c r="G15" s="24">
        <f t="shared" si="3"/>
        <v>1355.337</v>
      </c>
      <c r="H15" s="24">
        <f t="shared" si="3"/>
        <v>1901.25</v>
      </c>
      <c r="I15" s="24">
        <f t="shared" si="3"/>
        <v>116.79525000000001</v>
      </c>
      <c r="J15" s="27">
        <f t="shared" si="3"/>
        <v>1970.5</v>
      </c>
      <c r="K15" s="27">
        <f t="shared" si="3"/>
        <v>414.15</v>
      </c>
      <c r="L15" s="27">
        <f t="shared" si="3"/>
        <v>2418.9479999999999</v>
      </c>
      <c r="M15" s="67">
        <f t="shared" si="3"/>
        <v>321.46065000000004</v>
      </c>
    </row>
    <row r="16" spans="1:183" s="10" customFormat="1" ht="15.75" customHeight="1" x14ac:dyDescent="0.25">
      <c r="A16" s="58" t="s">
        <v>19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1"/>
      <c r="O16" s="1"/>
      <c r="P16" s="1"/>
      <c r="Q16" s="1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</row>
    <row r="17" spans="1:183" ht="15.75" customHeight="1" x14ac:dyDescent="0.25">
      <c r="A17" s="18" t="s">
        <v>14</v>
      </c>
      <c r="B17" s="21">
        <v>130.99</v>
      </c>
      <c r="C17" s="21">
        <v>71</v>
      </c>
      <c r="D17" s="21">
        <v>89.16</v>
      </c>
      <c r="E17" s="21">
        <v>181.66</v>
      </c>
      <c r="F17" s="21">
        <v>152.38</v>
      </c>
      <c r="G17" s="21">
        <v>97.85</v>
      </c>
      <c r="H17" s="21">
        <v>15.27</v>
      </c>
      <c r="I17" s="42">
        <v>109.76</v>
      </c>
      <c r="J17" s="41">
        <v>261.82</v>
      </c>
      <c r="K17" s="41">
        <v>88.72</v>
      </c>
      <c r="L17" s="41">
        <v>66.7</v>
      </c>
      <c r="M17" s="26">
        <v>45.5</v>
      </c>
    </row>
    <row r="18" spans="1:183" ht="15.75" customHeight="1" x14ac:dyDescent="0.25">
      <c r="A18" s="18" t="s">
        <v>15</v>
      </c>
      <c r="B18" s="19">
        <v>41200</v>
      </c>
      <c r="C18" s="19">
        <v>41000</v>
      </c>
      <c r="D18" s="19">
        <v>43000</v>
      </c>
      <c r="E18" s="19">
        <v>42000</v>
      </c>
      <c r="F18" s="19">
        <v>44012</v>
      </c>
      <c r="G18" s="19">
        <v>40900</v>
      </c>
      <c r="H18" s="19">
        <v>41786</v>
      </c>
      <c r="I18" s="43">
        <v>40123</v>
      </c>
      <c r="J18" s="43">
        <v>40000</v>
      </c>
      <c r="K18" s="43">
        <v>44690</v>
      </c>
      <c r="L18" s="43">
        <v>49890</v>
      </c>
      <c r="M18" s="20">
        <v>49000</v>
      </c>
    </row>
    <row r="19" spans="1:183" s="10" customFormat="1" ht="15.75" customHeight="1" x14ac:dyDescent="0.25">
      <c r="A19" s="18" t="s">
        <v>16</v>
      </c>
      <c r="B19" s="24">
        <f t="shared" ref="B19:M19" si="4">(B17*B18)/1000</f>
        <v>5396.7879999999996</v>
      </c>
      <c r="C19" s="24">
        <v>2911</v>
      </c>
      <c r="D19" s="24">
        <v>3833.88</v>
      </c>
      <c r="E19" s="24">
        <f t="shared" si="4"/>
        <v>7629.72</v>
      </c>
      <c r="F19" s="24">
        <f t="shared" si="4"/>
        <v>6706.5485599999993</v>
      </c>
      <c r="G19" s="24">
        <f t="shared" si="4"/>
        <v>4002.0650000000001</v>
      </c>
      <c r="H19" s="24">
        <f>(H17*H18)/1000</f>
        <v>638.07222000000002</v>
      </c>
      <c r="I19" s="44">
        <f t="shared" si="4"/>
        <v>4403.9004800000002</v>
      </c>
      <c r="J19" s="27">
        <f t="shared" si="4"/>
        <v>10472.799999999999</v>
      </c>
      <c r="K19" s="27">
        <f t="shared" si="4"/>
        <v>3964.8968</v>
      </c>
      <c r="L19" s="27">
        <f t="shared" si="4"/>
        <v>3327.663</v>
      </c>
      <c r="M19" s="67">
        <f t="shared" si="4"/>
        <v>2229.5</v>
      </c>
      <c r="N19" s="1"/>
      <c r="O19" s="1"/>
      <c r="P19" s="1"/>
      <c r="Q19" s="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</row>
    <row r="20" spans="1:183" ht="15.75" customHeight="1" x14ac:dyDescent="0.25">
      <c r="A20" s="58" t="s">
        <v>20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83" ht="15.75" customHeight="1" x14ac:dyDescent="0.25">
      <c r="A21" s="18" t="s">
        <v>14</v>
      </c>
      <c r="B21" s="21">
        <v>437.21</v>
      </c>
      <c r="C21" s="21">
        <v>388.7</v>
      </c>
      <c r="D21" s="21">
        <v>0</v>
      </c>
      <c r="E21" s="22">
        <v>243.42</v>
      </c>
      <c r="F21" s="21">
        <v>1070.8499999999999</v>
      </c>
      <c r="G21" s="21">
        <v>203.18</v>
      </c>
      <c r="H21" s="21">
        <v>0</v>
      </c>
      <c r="I21" s="36">
        <v>289.14</v>
      </c>
      <c r="J21" s="22">
        <v>0</v>
      </c>
      <c r="K21" s="22">
        <v>541.34</v>
      </c>
      <c r="L21" s="22">
        <v>249.35</v>
      </c>
      <c r="M21" s="26">
        <v>271.39999999999998</v>
      </c>
    </row>
    <row r="22" spans="1:183" s="10" customFormat="1" ht="15.75" customHeight="1" x14ac:dyDescent="0.25">
      <c r="A22" s="18" t="s">
        <v>15</v>
      </c>
      <c r="B22" s="19">
        <v>24000</v>
      </c>
      <c r="C22" s="19">
        <v>24000</v>
      </c>
      <c r="D22" s="19">
        <v>0</v>
      </c>
      <c r="E22" s="38">
        <v>24000</v>
      </c>
      <c r="F22" s="19">
        <v>24000</v>
      </c>
      <c r="G22" s="19">
        <v>24000</v>
      </c>
      <c r="H22" s="19">
        <v>0</v>
      </c>
      <c r="I22" s="36">
        <v>24000</v>
      </c>
      <c r="J22" s="38">
        <v>0</v>
      </c>
      <c r="K22" s="19">
        <v>24000</v>
      </c>
      <c r="L22" s="19">
        <v>24000</v>
      </c>
      <c r="M22" s="20">
        <v>24000</v>
      </c>
      <c r="N22" s="1"/>
      <c r="O22" s="1"/>
      <c r="P22" s="1"/>
      <c r="Q22" s="1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</row>
    <row r="23" spans="1:183" ht="15.75" customHeight="1" x14ac:dyDescent="0.25">
      <c r="A23" s="18" t="s">
        <v>16</v>
      </c>
      <c r="B23" s="24">
        <f t="shared" ref="B23:M23" si="5">(B21*B22)/1000</f>
        <v>10493.04</v>
      </c>
      <c r="C23" s="24">
        <f t="shared" si="5"/>
        <v>9328.7999999999993</v>
      </c>
      <c r="D23" s="38">
        <v>0</v>
      </c>
      <c r="E23" s="24">
        <f t="shared" si="5"/>
        <v>5842.08</v>
      </c>
      <c r="F23" s="24">
        <f t="shared" si="5"/>
        <v>25700.399999999998</v>
      </c>
      <c r="G23" s="24">
        <f t="shared" si="5"/>
        <v>4876.32</v>
      </c>
      <c r="H23" s="19">
        <f t="shared" si="5"/>
        <v>0</v>
      </c>
      <c r="I23" s="24">
        <f t="shared" si="5"/>
        <v>6939.36</v>
      </c>
      <c r="J23" s="19">
        <f t="shared" si="5"/>
        <v>0</v>
      </c>
      <c r="K23" s="27">
        <f t="shared" si="5"/>
        <v>12992.16</v>
      </c>
      <c r="L23" s="27">
        <f t="shared" si="5"/>
        <v>5984.4</v>
      </c>
      <c r="M23" s="67">
        <f t="shared" si="5"/>
        <v>6513.5999999999995</v>
      </c>
    </row>
    <row r="24" spans="1:183" ht="15.75" customHeight="1" x14ac:dyDescent="0.25">
      <c r="A24" s="64" t="s">
        <v>21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83" s="10" customFormat="1" ht="15.75" customHeight="1" x14ac:dyDescent="0.25">
      <c r="A25" s="18" t="s">
        <v>14</v>
      </c>
      <c r="B25" s="21">
        <v>765.83</v>
      </c>
      <c r="C25" s="21">
        <v>552.23</v>
      </c>
      <c r="D25" s="21">
        <v>398.33</v>
      </c>
      <c r="E25" s="23">
        <v>439.39</v>
      </c>
      <c r="F25" s="21">
        <v>1177.25</v>
      </c>
      <c r="G25" s="21">
        <v>1042.55</v>
      </c>
      <c r="H25" s="21">
        <v>179.46</v>
      </c>
      <c r="I25" s="21">
        <v>635.99</v>
      </c>
      <c r="J25" s="22">
        <v>355.76</v>
      </c>
      <c r="K25" s="22">
        <v>612.14</v>
      </c>
      <c r="L25" s="41">
        <v>742.37</v>
      </c>
      <c r="M25" s="26">
        <v>824.27</v>
      </c>
      <c r="N25" s="1"/>
      <c r="O25" s="1"/>
      <c r="P25" s="1"/>
      <c r="Q25" s="1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</row>
    <row r="26" spans="1:183" ht="15.75" customHeight="1" x14ac:dyDescent="0.25">
      <c r="A26" s="18" t="s">
        <v>15</v>
      </c>
      <c r="B26" s="19">
        <v>24000</v>
      </c>
      <c r="C26" s="19">
        <v>24000</v>
      </c>
      <c r="D26" s="19">
        <v>24000</v>
      </c>
      <c r="E26" s="19">
        <v>24000</v>
      </c>
      <c r="F26" s="19">
        <v>24000</v>
      </c>
      <c r="G26" s="19">
        <v>24000</v>
      </c>
      <c r="H26" s="19">
        <v>24000</v>
      </c>
      <c r="I26" s="19">
        <v>24000</v>
      </c>
      <c r="J26" s="19">
        <v>24000</v>
      </c>
      <c r="K26" s="19">
        <v>24000</v>
      </c>
      <c r="L26" s="19">
        <v>24000</v>
      </c>
      <c r="M26" s="20">
        <v>24000</v>
      </c>
    </row>
    <row r="27" spans="1:183" ht="15.75" customHeight="1" x14ac:dyDescent="0.25">
      <c r="A27" s="18" t="s">
        <v>16</v>
      </c>
      <c r="B27" s="24">
        <f t="shared" ref="B27:M27" si="6">(B25*B26)/1000</f>
        <v>18379.919999999998</v>
      </c>
      <c r="C27" s="24">
        <f t="shared" si="6"/>
        <v>13253.52</v>
      </c>
      <c r="D27" s="24">
        <f>(D25*D26)/1000</f>
        <v>9559.92</v>
      </c>
      <c r="E27" s="24">
        <f t="shared" si="6"/>
        <v>10545.36</v>
      </c>
      <c r="F27" s="24">
        <f t="shared" si="6"/>
        <v>28254</v>
      </c>
      <c r="G27" s="24">
        <f t="shared" si="6"/>
        <v>25021.200000000001</v>
      </c>
      <c r="H27" s="24">
        <f t="shared" si="6"/>
        <v>4307.04</v>
      </c>
      <c r="I27" s="24">
        <f t="shared" si="6"/>
        <v>15263.76</v>
      </c>
      <c r="J27" s="27">
        <f t="shared" si="6"/>
        <v>8538.24</v>
      </c>
      <c r="K27" s="27">
        <f t="shared" si="6"/>
        <v>14691.36</v>
      </c>
      <c r="L27" s="27">
        <f t="shared" si="6"/>
        <v>17816.88</v>
      </c>
      <c r="M27" s="67">
        <f t="shared" si="6"/>
        <v>19782.48</v>
      </c>
    </row>
    <row r="28" spans="1:183" s="10" customFormat="1" ht="15.75" customHeight="1" x14ac:dyDescent="0.25">
      <c r="A28" s="58" t="s">
        <v>22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"/>
      <c r="O28" s="1"/>
      <c r="P28" s="1"/>
      <c r="Q28" s="1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</row>
    <row r="29" spans="1:183" ht="15.75" customHeight="1" x14ac:dyDescent="0.25">
      <c r="A29" s="18" t="s">
        <v>14</v>
      </c>
      <c r="B29" s="21">
        <v>2</v>
      </c>
      <c r="C29" s="36">
        <v>4.4000000000000004</v>
      </c>
      <c r="D29" s="36">
        <v>11.6</v>
      </c>
      <c r="E29" s="36">
        <v>49.6</v>
      </c>
      <c r="F29" s="22">
        <v>13</v>
      </c>
      <c r="G29" s="21">
        <v>0</v>
      </c>
      <c r="H29" s="36">
        <v>0</v>
      </c>
      <c r="I29" s="36">
        <v>2</v>
      </c>
      <c r="J29" s="22">
        <v>0</v>
      </c>
      <c r="K29" s="22">
        <v>0</v>
      </c>
      <c r="L29" s="22">
        <v>0.5</v>
      </c>
      <c r="M29" s="26">
        <v>0.5</v>
      </c>
    </row>
    <row r="30" spans="1:183" ht="15.75" customHeight="1" x14ac:dyDescent="0.25">
      <c r="A30" s="18" t="s">
        <v>15</v>
      </c>
      <c r="B30" s="19">
        <v>24000</v>
      </c>
      <c r="C30" s="19">
        <v>24000</v>
      </c>
      <c r="D30" s="46">
        <v>24000</v>
      </c>
      <c r="E30" s="46">
        <v>24000</v>
      </c>
      <c r="F30" s="19">
        <v>24000</v>
      </c>
      <c r="G30" s="19">
        <v>0</v>
      </c>
      <c r="H30" s="46">
        <v>0</v>
      </c>
      <c r="I30" s="46">
        <v>24000</v>
      </c>
      <c r="J30" s="19">
        <v>0</v>
      </c>
      <c r="K30" s="19">
        <v>0</v>
      </c>
      <c r="L30" s="19">
        <v>24000</v>
      </c>
      <c r="M30" s="20">
        <v>24000</v>
      </c>
    </row>
    <row r="31" spans="1:183" s="10" customFormat="1" ht="15.75" customHeight="1" x14ac:dyDescent="0.25">
      <c r="A31" s="18" t="s">
        <v>16</v>
      </c>
      <c r="B31" s="24">
        <f>(B29*B30)/1000</f>
        <v>48</v>
      </c>
      <c r="C31" s="24">
        <f>(C29*C30)/1000</f>
        <v>105.60000000000001</v>
      </c>
      <c r="D31" s="24">
        <f>(D29*D30)/1000</f>
        <v>278.39999999999998</v>
      </c>
      <c r="E31" s="24">
        <f>(E29*E30)/1000</f>
        <v>1190.4000000000001</v>
      </c>
      <c r="F31" s="27">
        <f>(F29*F30)/1000</f>
        <v>312</v>
      </c>
      <c r="G31" s="19">
        <f t="shared" ref="G31:M31" si="7">(G29*G30)/1000</f>
        <v>0</v>
      </c>
      <c r="H31" s="19">
        <f>(H29*H30)/1000</f>
        <v>0</v>
      </c>
      <c r="I31" s="24">
        <f>(I29*I30)/1000</f>
        <v>48</v>
      </c>
      <c r="J31" s="19">
        <f t="shared" si="7"/>
        <v>0</v>
      </c>
      <c r="K31" s="19">
        <f t="shared" si="7"/>
        <v>0</v>
      </c>
      <c r="L31" s="27">
        <f t="shared" si="7"/>
        <v>12</v>
      </c>
      <c r="M31" s="67">
        <f t="shared" si="7"/>
        <v>12</v>
      </c>
      <c r="N31" s="1"/>
      <c r="O31" s="1"/>
      <c r="P31" s="1"/>
      <c r="Q31" s="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</row>
    <row r="32" spans="1:183" ht="15.75" customHeight="1" x14ac:dyDescent="0.25">
      <c r="A32" s="58" t="s">
        <v>23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ht="15.75" customHeight="1" x14ac:dyDescent="0.25">
      <c r="A33" s="18" t="s">
        <v>14</v>
      </c>
      <c r="B33" s="22">
        <v>92.49</v>
      </c>
      <c r="C33" s="22">
        <v>4.29</v>
      </c>
      <c r="D33" s="22">
        <v>0</v>
      </c>
      <c r="E33" s="36">
        <v>0</v>
      </c>
      <c r="F33" s="36">
        <v>2.5</v>
      </c>
      <c r="G33" s="36">
        <v>51.21</v>
      </c>
      <c r="H33" s="36">
        <v>0</v>
      </c>
      <c r="I33" s="36">
        <v>4.7300000000000004</v>
      </c>
      <c r="J33" s="36">
        <v>2.62</v>
      </c>
      <c r="K33" s="36">
        <v>5.85</v>
      </c>
      <c r="L33" s="22">
        <v>0</v>
      </c>
      <c r="M33" s="26">
        <v>2.16</v>
      </c>
    </row>
    <row r="34" spans="1:13" ht="15.75" customHeight="1" x14ac:dyDescent="0.25">
      <c r="A34" s="18" t="s">
        <v>15</v>
      </c>
      <c r="B34" s="38">
        <v>24000</v>
      </c>
      <c r="C34" s="38">
        <v>24000</v>
      </c>
      <c r="D34" s="38">
        <v>0</v>
      </c>
      <c r="E34" s="46">
        <v>0</v>
      </c>
      <c r="F34" s="46">
        <v>24000</v>
      </c>
      <c r="G34" s="46">
        <v>24000</v>
      </c>
      <c r="H34" s="46">
        <v>0</v>
      </c>
      <c r="I34" s="46">
        <v>24000</v>
      </c>
      <c r="J34" s="46">
        <v>24000</v>
      </c>
      <c r="K34" s="46">
        <v>24000</v>
      </c>
      <c r="L34" s="19">
        <v>0</v>
      </c>
      <c r="M34" s="20">
        <v>24000</v>
      </c>
    </row>
    <row r="35" spans="1:13" ht="15.75" customHeight="1" x14ac:dyDescent="0.25">
      <c r="A35" s="18" t="s">
        <v>16</v>
      </c>
      <c r="B35" s="44">
        <f>(B33*B34)/1000</f>
        <v>2219.7600000000002</v>
      </c>
      <c r="C35" s="44">
        <f>(C33*C34)/1000</f>
        <v>102.96</v>
      </c>
      <c r="D35" s="38">
        <f t="shared" ref="D35:K35" si="8">(D33*D34)/1000</f>
        <v>0</v>
      </c>
      <c r="E35" s="38">
        <f t="shared" si="8"/>
        <v>0</v>
      </c>
      <c r="F35" s="44">
        <f t="shared" si="8"/>
        <v>60</v>
      </c>
      <c r="G35" s="44">
        <f t="shared" si="8"/>
        <v>1229.04</v>
      </c>
      <c r="H35" s="19">
        <f t="shared" si="8"/>
        <v>0</v>
      </c>
      <c r="I35" s="44">
        <f t="shared" si="8"/>
        <v>113.52000000000001</v>
      </c>
      <c r="J35" s="27">
        <f t="shared" si="8"/>
        <v>62.88</v>
      </c>
      <c r="K35" s="27">
        <f t="shared" si="8"/>
        <v>140.4</v>
      </c>
      <c r="L35" s="19">
        <v>0</v>
      </c>
      <c r="M35" s="67">
        <f t="shared" ref="M35" si="9">(M33*M34)/1000</f>
        <v>51.84</v>
      </c>
    </row>
    <row r="36" spans="1:13" ht="15.75" customHeight="1" x14ac:dyDescent="0.25">
      <c r="A36" s="58" t="s">
        <v>24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ht="15.75" customHeight="1" x14ac:dyDescent="0.25">
      <c r="A37" s="18" t="s">
        <v>14</v>
      </c>
      <c r="B37" s="22">
        <v>2</v>
      </c>
      <c r="C37" s="22">
        <v>28.61</v>
      </c>
      <c r="D37" s="41">
        <v>59.09</v>
      </c>
      <c r="E37" s="22">
        <v>2</v>
      </c>
      <c r="F37" s="22">
        <v>0</v>
      </c>
      <c r="G37" s="22">
        <v>0</v>
      </c>
      <c r="H37" s="22">
        <v>1</v>
      </c>
      <c r="I37" s="22">
        <v>31.6</v>
      </c>
      <c r="J37" s="22">
        <v>4</v>
      </c>
      <c r="K37" s="22">
        <v>0</v>
      </c>
      <c r="L37" s="41">
        <v>0</v>
      </c>
      <c r="M37" s="49">
        <v>0</v>
      </c>
    </row>
    <row r="38" spans="1:13" ht="15.75" customHeight="1" x14ac:dyDescent="0.25">
      <c r="A38" s="18" t="s">
        <v>15</v>
      </c>
      <c r="B38" s="39">
        <v>24000</v>
      </c>
      <c r="C38" s="38">
        <v>24000</v>
      </c>
      <c r="D38" s="52">
        <v>24000</v>
      </c>
      <c r="E38" s="38">
        <v>24000</v>
      </c>
      <c r="F38" s="38">
        <v>0</v>
      </c>
      <c r="G38" s="19">
        <v>0</v>
      </c>
      <c r="H38" s="19">
        <v>24000</v>
      </c>
      <c r="I38" s="19">
        <v>24000</v>
      </c>
      <c r="J38" s="38">
        <v>24000</v>
      </c>
      <c r="K38" s="19">
        <v>0</v>
      </c>
      <c r="L38" s="48">
        <v>0</v>
      </c>
      <c r="M38" s="51">
        <v>0</v>
      </c>
    </row>
    <row r="39" spans="1:13" ht="15.75" customHeight="1" thickBot="1" x14ac:dyDescent="0.3">
      <c r="A39" s="40" t="s">
        <v>16</v>
      </c>
      <c r="B39" s="37">
        <f>(B37*B38)/1000</f>
        <v>48</v>
      </c>
      <c r="C39" s="45">
        <f>(C37*C38)/1000</f>
        <v>686.64</v>
      </c>
      <c r="D39" s="53">
        <f>(D37*D38)/1000</f>
        <v>1418.16</v>
      </c>
      <c r="E39" s="45">
        <f t="shared" ref="E39:F39" si="10">(E37*E38)/1000</f>
        <v>48</v>
      </c>
      <c r="F39" s="45">
        <f t="shared" si="10"/>
        <v>0</v>
      </c>
      <c r="G39" s="37">
        <f t="shared" ref="G39:M39" si="11">(G37*G38)/1000</f>
        <v>0</v>
      </c>
      <c r="H39" s="25">
        <f t="shared" si="11"/>
        <v>24</v>
      </c>
      <c r="I39" s="25">
        <f t="shared" si="11"/>
        <v>758.4</v>
      </c>
      <c r="J39" s="37">
        <f t="shared" si="11"/>
        <v>96</v>
      </c>
      <c r="K39" s="37">
        <f t="shared" si="11"/>
        <v>0</v>
      </c>
      <c r="L39" s="37">
        <v>0</v>
      </c>
      <c r="M39" s="54">
        <f t="shared" si="11"/>
        <v>0</v>
      </c>
    </row>
    <row r="40" spans="1:13" ht="7.5" customHeight="1" x14ac:dyDescent="0.25">
      <c r="A40" s="8"/>
      <c r="B40" s="3"/>
      <c r="C40" s="3"/>
      <c r="D40" s="3"/>
      <c r="E40" s="3"/>
      <c r="F40" s="3"/>
      <c r="G40" s="4"/>
      <c r="H40" s="3"/>
      <c r="I40" s="3"/>
      <c r="J40" s="3"/>
      <c r="L40" s="5"/>
      <c r="M40" s="5"/>
    </row>
    <row r="41" spans="1:13" x14ac:dyDescent="0.25">
      <c r="A41" s="16" t="s">
        <v>25</v>
      </c>
    </row>
    <row r="42" spans="1:13" x14ac:dyDescent="0.25">
      <c r="A42" s="16" t="s">
        <v>26</v>
      </c>
    </row>
    <row r="43" spans="1:13" x14ac:dyDescent="0.25">
      <c r="A43" s="16" t="s">
        <v>27</v>
      </c>
    </row>
    <row r="44" spans="1:13" x14ac:dyDescent="0.25">
      <c r="A44" s="16" t="s">
        <v>28</v>
      </c>
    </row>
    <row r="45" spans="1:13" x14ac:dyDescent="0.25">
      <c r="A45" s="15" t="s">
        <v>29</v>
      </c>
    </row>
    <row r="46" spans="1:13" x14ac:dyDescent="0.25">
      <c r="A46" s="15" t="s">
        <v>30</v>
      </c>
    </row>
    <row r="47" spans="1:13" x14ac:dyDescent="0.25">
      <c r="B47" s="2"/>
    </row>
    <row r="50" spans="1:11" x14ac:dyDescent="0.25">
      <c r="A50" s="9"/>
    </row>
    <row r="54" spans="1:11" x14ac:dyDescent="0.25">
      <c r="K54"/>
    </row>
  </sheetData>
  <sortState xmlns:xlrd2="http://schemas.microsoft.com/office/spreadsheetml/2017/richdata2" ref="A8:GA9">
    <sortCondition ref="A8"/>
  </sortState>
  <mergeCells count="11">
    <mergeCell ref="A32:M32"/>
    <mergeCell ref="A36:M36"/>
    <mergeCell ref="A16:M16"/>
    <mergeCell ref="A20:M20"/>
    <mergeCell ref="A28:M28"/>
    <mergeCell ref="A24:M24"/>
    <mergeCell ref="A1:M1"/>
    <mergeCell ref="A2:M2"/>
    <mergeCell ref="A8:M8"/>
    <mergeCell ref="A12:M12"/>
    <mergeCell ref="A4:M4"/>
  </mergeCells>
  <phoneticPr fontId="0" type="noConversion"/>
  <printOptions horizontalCentered="1"/>
  <pageMargins left="0.5" right="0.5" top="0.5" bottom="0.5" header="0.3" footer="0.3"/>
  <pageSetup scale="63" orientation="landscape" r:id="rId1"/>
  <headerFooter alignWithMargins="0">
    <oddHeader>&amp;L&amp;G&amp;R&amp;"Calibri"&amp;10&amp;K000000 Unclassified / Non classifié&amp;1#_x000D_&amp;"Arialri"&amp;10&amp;K000000&amp;G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4"/>
  <sheetViews>
    <sheetView topLeftCell="A76" workbookViewId="0">
      <selection activeCell="B93" sqref="B93"/>
    </sheetView>
  </sheetViews>
  <sheetFormatPr defaultColWidth="9.109375" defaultRowHeight="14.4" x14ac:dyDescent="0.3"/>
  <cols>
    <col min="1" max="1" width="50" style="29" customWidth="1"/>
    <col min="2" max="2" width="33.77734375" style="29" bestFit="1" customWidth="1"/>
    <col min="3" max="16384" width="9.109375" style="29"/>
  </cols>
  <sheetData>
    <row r="1" spans="1:3" x14ac:dyDescent="0.3">
      <c r="A1" s="29" t="s">
        <v>31</v>
      </c>
    </row>
    <row r="2" spans="1:3" x14ac:dyDescent="0.3">
      <c r="A2" s="28" t="s">
        <v>32</v>
      </c>
    </row>
    <row r="3" spans="1:3" x14ac:dyDescent="0.3">
      <c r="A3" s="28" t="s">
        <v>33</v>
      </c>
      <c r="B3" s="29">
        <v>2022</v>
      </c>
      <c r="C3" s="29" t="s">
        <v>34</v>
      </c>
    </row>
    <row r="4" spans="1:3" x14ac:dyDescent="0.3">
      <c r="A4" s="29" t="s">
        <v>35</v>
      </c>
    </row>
    <row r="5" spans="1:3" x14ac:dyDescent="0.3">
      <c r="A5" s="28" t="s">
        <v>36</v>
      </c>
      <c r="B5" s="29" t="str">
        <f>Quota!A4</f>
        <v>British Columbia</v>
      </c>
      <c r="C5" s="28" t="s">
        <v>37</v>
      </c>
    </row>
    <row r="6" spans="1:3" x14ac:dyDescent="0.3">
      <c r="A6" s="28" t="s">
        <v>38</v>
      </c>
    </row>
    <row r="7" spans="1:3" x14ac:dyDescent="0.3">
      <c r="A7" s="29" t="s">
        <v>39</v>
      </c>
    </row>
    <row r="8" spans="1:3" x14ac:dyDescent="0.3">
      <c r="A8" s="28" t="s">
        <v>40</v>
      </c>
      <c r="B8" s="30" t="str">
        <f>Quota!$A$2</f>
        <v>2024</v>
      </c>
      <c r="C8" s="29" t="s">
        <v>41</v>
      </c>
    </row>
    <row r="9" spans="1:3" x14ac:dyDescent="0.3">
      <c r="A9" s="28" t="s">
        <v>42</v>
      </c>
      <c r="B9" s="29" t="str">
        <f>Quota!B$3</f>
        <v>January</v>
      </c>
      <c r="C9" s="29" t="s">
        <v>41</v>
      </c>
    </row>
    <row r="10" spans="1:3" x14ac:dyDescent="0.3">
      <c r="A10" s="29" t="s">
        <v>42</v>
      </c>
      <c r="B10" s="29" t="str">
        <f>Quota!C$3</f>
        <v>February</v>
      </c>
      <c r="C10" s="29" t="s">
        <v>41</v>
      </c>
    </row>
    <row r="11" spans="1:3" x14ac:dyDescent="0.3">
      <c r="A11" s="28" t="s">
        <v>42</v>
      </c>
      <c r="B11" s="29" t="str">
        <f>Quota!D$3</f>
        <v>March</v>
      </c>
      <c r="C11" s="29" t="s">
        <v>41</v>
      </c>
    </row>
    <row r="12" spans="1:3" x14ac:dyDescent="0.3">
      <c r="A12" s="28" t="s">
        <v>42</v>
      </c>
      <c r="B12" s="29" t="str">
        <f>Quota!E$3</f>
        <v>April</v>
      </c>
      <c r="C12" s="29" t="s">
        <v>41</v>
      </c>
    </row>
    <row r="13" spans="1:3" x14ac:dyDescent="0.3">
      <c r="A13" s="28" t="s">
        <v>42</v>
      </c>
      <c r="B13" s="29" t="str">
        <f>Quota!F$3</f>
        <v>May</v>
      </c>
      <c r="C13" s="29" t="s">
        <v>41</v>
      </c>
    </row>
    <row r="14" spans="1:3" x14ac:dyDescent="0.3">
      <c r="A14" s="28" t="s">
        <v>42</v>
      </c>
      <c r="B14" s="29" t="str">
        <f>Quota!G$3</f>
        <v>June</v>
      </c>
      <c r="C14" s="29" t="s">
        <v>41</v>
      </c>
    </row>
    <row r="15" spans="1:3" x14ac:dyDescent="0.3">
      <c r="A15" s="28" t="s">
        <v>42</v>
      </c>
      <c r="B15" s="29" t="str">
        <f>Quota!H$3</f>
        <v>July</v>
      </c>
      <c r="C15" s="29" t="s">
        <v>41</v>
      </c>
    </row>
    <row r="16" spans="1:3" x14ac:dyDescent="0.3">
      <c r="A16" s="28" t="s">
        <v>42</v>
      </c>
      <c r="B16" s="29" t="str">
        <f>Quota!I$3</f>
        <v>August</v>
      </c>
      <c r="C16" s="29" t="s">
        <v>41</v>
      </c>
    </row>
    <row r="17" spans="1:3" x14ac:dyDescent="0.3">
      <c r="A17" s="28" t="s">
        <v>42</v>
      </c>
      <c r="B17" s="29" t="str">
        <f>Quota!J$3</f>
        <v>September</v>
      </c>
      <c r="C17" s="29" t="s">
        <v>41</v>
      </c>
    </row>
    <row r="18" spans="1:3" x14ac:dyDescent="0.3">
      <c r="A18" s="28" t="s">
        <v>42</v>
      </c>
      <c r="B18" s="29" t="str">
        <f>Quota!K$3</f>
        <v>October</v>
      </c>
      <c r="C18" s="29" t="s">
        <v>41</v>
      </c>
    </row>
    <row r="19" spans="1:3" x14ac:dyDescent="0.3">
      <c r="A19" s="28" t="s">
        <v>42</v>
      </c>
      <c r="B19" s="31" t="str">
        <f>Quota!L$3</f>
        <v>November</v>
      </c>
      <c r="C19" s="29" t="s">
        <v>41</v>
      </c>
    </row>
    <row r="20" spans="1:3" x14ac:dyDescent="0.3">
      <c r="A20" s="28" t="s">
        <v>42</v>
      </c>
      <c r="B20" s="31" t="str">
        <f>Quota!M$3</f>
        <v>December</v>
      </c>
      <c r="C20" s="29" t="s">
        <v>41</v>
      </c>
    </row>
    <row r="21" spans="1:3" x14ac:dyDescent="0.3">
      <c r="A21" s="28" t="s">
        <v>43</v>
      </c>
    </row>
    <row r="22" spans="1:3" x14ac:dyDescent="0.3">
      <c r="A22" s="28" t="s">
        <v>44</v>
      </c>
    </row>
    <row r="23" spans="1:3" x14ac:dyDescent="0.3">
      <c r="A23" s="28" t="s">
        <v>45</v>
      </c>
    </row>
    <row r="24" spans="1:3" x14ac:dyDescent="0.3">
      <c r="A24" s="28" t="s">
        <v>46</v>
      </c>
    </row>
    <row r="25" spans="1:3" x14ac:dyDescent="0.3">
      <c r="A25" s="28" t="s">
        <v>40</v>
      </c>
      <c r="B25" s="29" t="str">
        <f>Quota!A$5</f>
        <v>Quantity (kilogram of butterfat/day)</v>
      </c>
      <c r="C25" s="29" t="s">
        <v>41</v>
      </c>
    </row>
    <row r="26" spans="1:3" x14ac:dyDescent="0.3">
      <c r="A26" s="28" t="s">
        <v>47</v>
      </c>
      <c r="B26" s="34">
        <f>Quota!B$5</f>
        <v>91</v>
      </c>
      <c r="C26" s="29" t="s">
        <v>48</v>
      </c>
    </row>
    <row r="27" spans="1:3" x14ac:dyDescent="0.3">
      <c r="A27" s="28" t="s">
        <v>47</v>
      </c>
      <c r="B27" s="34">
        <f>Quota!C$5</f>
        <v>22.37</v>
      </c>
      <c r="C27" s="29" t="s">
        <v>48</v>
      </c>
    </row>
    <row r="28" spans="1:3" x14ac:dyDescent="0.3">
      <c r="A28" s="28" t="s">
        <v>47</v>
      </c>
      <c r="B28" s="34">
        <f>Quota!D$5</f>
        <v>79.27</v>
      </c>
      <c r="C28" s="29" t="s">
        <v>48</v>
      </c>
    </row>
    <row r="29" spans="1:3" x14ac:dyDescent="0.3">
      <c r="A29" s="28" t="s">
        <v>47</v>
      </c>
      <c r="B29" s="34">
        <f>Quota!E$17</f>
        <v>181.66</v>
      </c>
      <c r="C29" s="29" t="s">
        <v>48</v>
      </c>
    </row>
    <row r="30" spans="1:3" x14ac:dyDescent="0.3">
      <c r="A30" s="28" t="s">
        <v>47</v>
      </c>
      <c r="B30" s="34">
        <f>Quota!F$5</f>
        <v>180.43</v>
      </c>
      <c r="C30" s="29" t="s">
        <v>48</v>
      </c>
    </row>
    <row r="31" spans="1:3" x14ac:dyDescent="0.3">
      <c r="A31" s="28" t="s">
        <v>47</v>
      </c>
      <c r="B31" s="34">
        <f>Quota!G$5</f>
        <v>64.94</v>
      </c>
      <c r="C31" s="29" t="s">
        <v>48</v>
      </c>
    </row>
    <row r="32" spans="1:3" x14ac:dyDescent="0.3">
      <c r="A32" s="28" t="s">
        <v>47</v>
      </c>
      <c r="B32" s="34">
        <f>Quota!H$5</f>
        <v>147.72999999999999</v>
      </c>
      <c r="C32" s="29" t="s">
        <v>48</v>
      </c>
    </row>
    <row r="33" spans="1:3" x14ac:dyDescent="0.3">
      <c r="A33" s="28" t="s">
        <v>47</v>
      </c>
      <c r="B33" s="34">
        <f>Quota!I$5</f>
        <v>70</v>
      </c>
      <c r="C33" s="29" t="s">
        <v>48</v>
      </c>
    </row>
    <row r="34" spans="1:3" x14ac:dyDescent="0.3">
      <c r="A34" s="28" t="s">
        <v>47</v>
      </c>
      <c r="B34" s="34">
        <f>Quota!J$5</f>
        <v>145.9</v>
      </c>
      <c r="C34" s="29" t="s">
        <v>48</v>
      </c>
    </row>
    <row r="35" spans="1:3" x14ac:dyDescent="0.3">
      <c r="A35" s="28" t="s">
        <v>47</v>
      </c>
      <c r="B35" s="34">
        <f>Quota!K$5</f>
        <v>88.93</v>
      </c>
      <c r="C35" s="29" t="s">
        <v>48</v>
      </c>
    </row>
    <row r="36" spans="1:3" x14ac:dyDescent="0.3">
      <c r="A36" s="28" t="s">
        <v>47</v>
      </c>
      <c r="B36" s="34">
        <f>Quota!L$5</f>
        <v>70.7</v>
      </c>
      <c r="C36" s="29" t="s">
        <v>48</v>
      </c>
    </row>
    <row r="37" spans="1:3" x14ac:dyDescent="0.3">
      <c r="A37" s="28" t="s">
        <v>47</v>
      </c>
      <c r="B37" s="34">
        <f>Quota!M$5</f>
        <v>56.4</v>
      </c>
      <c r="C37" s="29" t="s">
        <v>48</v>
      </c>
    </row>
    <row r="38" spans="1:3" x14ac:dyDescent="0.3">
      <c r="A38" s="28" t="s">
        <v>43</v>
      </c>
    </row>
    <row r="39" spans="1:3" x14ac:dyDescent="0.3">
      <c r="A39" s="28" t="s">
        <v>46</v>
      </c>
    </row>
    <row r="40" spans="1:3" x14ac:dyDescent="0.3">
      <c r="A40" s="28" t="s">
        <v>40</v>
      </c>
      <c r="B40" s="29" t="str">
        <f>Quota!A$6</f>
        <v>Average price ($/kg of butterfat/day)</v>
      </c>
      <c r="C40" s="29" t="s">
        <v>41</v>
      </c>
    </row>
    <row r="41" spans="1:3" x14ac:dyDescent="0.3">
      <c r="A41" s="28" t="s">
        <v>47</v>
      </c>
      <c r="B41" s="33">
        <f>Quota!B$6</f>
        <v>35500</v>
      </c>
      <c r="C41" s="29" t="s">
        <v>48</v>
      </c>
    </row>
    <row r="42" spans="1:3" x14ac:dyDescent="0.3">
      <c r="A42" s="28" t="s">
        <v>47</v>
      </c>
      <c r="B42" s="33">
        <f>Quota!C$6</f>
        <v>35500</v>
      </c>
      <c r="C42" s="29" t="s">
        <v>48</v>
      </c>
    </row>
    <row r="43" spans="1:3" x14ac:dyDescent="0.3">
      <c r="A43" s="28" t="s">
        <v>47</v>
      </c>
      <c r="B43" s="33">
        <f>Quota!D$6</f>
        <v>35500</v>
      </c>
      <c r="C43" s="29" t="s">
        <v>48</v>
      </c>
    </row>
    <row r="44" spans="1:3" x14ac:dyDescent="0.3">
      <c r="A44" s="28" t="s">
        <v>47</v>
      </c>
      <c r="B44" s="33">
        <f>Quota!E$18</f>
        <v>42000</v>
      </c>
      <c r="C44" s="29" t="s">
        <v>48</v>
      </c>
    </row>
    <row r="45" spans="1:3" x14ac:dyDescent="0.3">
      <c r="A45" s="28" t="s">
        <v>47</v>
      </c>
      <c r="B45" s="33">
        <f>Quota!F$6</f>
        <v>35500</v>
      </c>
      <c r="C45" s="29" t="s">
        <v>48</v>
      </c>
    </row>
    <row r="46" spans="1:3" x14ac:dyDescent="0.3">
      <c r="A46" s="28" t="s">
        <v>47</v>
      </c>
      <c r="B46" s="33">
        <f>Quota!G$6</f>
        <v>35500</v>
      </c>
      <c r="C46" s="29" t="s">
        <v>48</v>
      </c>
    </row>
    <row r="47" spans="1:3" x14ac:dyDescent="0.3">
      <c r="A47" s="28" t="s">
        <v>47</v>
      </c>
      <c r="B47" s="33">
        <f>Quota!H$6</f>
        <v>35500</v>
      </c>
      <c r="C47" s="29" t="s">
        <v>48</v>
      </c>
    </row>
    <row r="48" spans="1:3" x14ac:dyDescent="0.3">
      <c r="A48" s="28" t="s">
        <v>47</v>
      </c>
      <c r="B48" s="33">
        <f>Quota!I$6</f>
        <v>35500</v>
      </c>
      <c r="C48" s="29" t="s">
        <v>48</v>
      </c>
    </row>
    <row r="49" spans="1:3" x14ac:dyDescent="0.3">
      <c r="A49" s="28" t="s">
        <v>47</v>
      </c>
      <c r="B49" s="33">
        <f>Quota!J$6</f>
        <v>35500</v>
      </c>
      <c r="C49" s="29" t="s">
        <v>48</v>
      </c>
    </row>
    <row r="50" spans="1:3" x14ac:dyDescent="0.3">
      <c r="A50" s="28" t="s">
        <v>47</v>
      </c>
      <c r="B50" s="33">
        <f>Quota!K$6</f>
        <v>35500</v>
      </c>
      <c r="C50" s="29" t="s">
        <v>48</v>
      </c>
    </row>
    <row r="51" spans="1:3" x14ac:dyDescent="0.3">
      <c r="A51" s="28" t="s">
        <v>47</v>
      </c>
      <c r="B51" s="33">
        <f>Quota!L$6</f>
        <v>35500</v>
      </c>
      <c r="C51" s="29" t="s">
        <v>48</v>
      </c>
    </row>
    <row r="52" spans="1:3" x14ac:dyDescent="0.3">
      <c r="A52" s="28" t="s">
        <v>47</v>
      </c>
      <c r="B52" s="33">
        <f>Quota!M$6</f>
        <v>35500</v>
      </c>
      <c r="C52" s="29" t="s">
        <v>48</v>
      </c>
    </row>
    <row r="53" spans="1:3" x14ac:dyDescent="0.3">
      <c r="A53" s="28" t="s">
        <v>43</v>
      </c>
    </row>
    <row r="54" spans="1:3" x14ac:dyDescent="0.3">
      <c r="A54" s="28" t="s">
        <v>46</v>
      </c>
    </row>
    <row r="55" spans="1:3" x14ac:dyDescent="0.3">
      <c r="A55" s="28" t="s">
        <v>40</v>
      </c>
      <c r="B55" s="29" t="str">
        <f>Quota!A$5</f>
        <v>Quantity (kilogram of butterfat/day)</v>
      </c>
      <c r="C55" s="29" t="s">
        <v>41</v>
      </c>
    </row>
    <row r="56" spans="1:3" x14ac:dyDescent="0.3">
      <c r="A56" s="28" t="s">
        <v>47</v>
      </c>
      <c r="B56" s="32">
        <f>Quota!B$7</f>
        <v>3230.5</v>
      </c>
      <c r="C56" s="29" t="s">
        <v>48</v>
      </c>
    </row>
    <row r="57" spans="1:3" x14ac:dyDescent="0.3">
      <c r="A57" s="28" t="s">
        <v>47</v>
      </c>
      <c r="B57" s="32">
        <f>Quota!C$7</f>
        <v>794.13499999999999</v>
      </c>
      <c r="C57" s="29" t="s">
        <v>48</v>
      </c>
    </row>
    <row r="58" spans="1:3" x14ac:dyDescent="0.3">
      <c r="A58" s="28" t="s">
        <v>47</v>
      </c>
      <c r="B58" s="32">
        <f>Quota!D$7</f>
        <v>2814.085</v>
      </c>
      <c r="C58" s="29" t="s">
        <v>48</v>
      </c>
    </row>
    <row r="59" spans="1:3" x14ac:dyDescent="0.3">
      <c r="A59" s="28" t="s">
        <v>47</v>
      </c>
      <c r="B59" s="32">
        <f>Quota!E$7</f>
        <v>3550</v>
      </c>
      <c r="C59" s="29" t="s">
        <v>48</v>
      </c>
    </row>
    <row r="60" spans="1:3" x14ac:dyDescent="0.3">
      <c r="A60" s="28" t="s">
        <v>47</v>
      </c>
      <c r="B60" s="32">
        <f>Quota!F$7</f>
        <v>6405.2650000000003</v>
      </c>
      <c r="C60" s="29" t="s">
        <v>48</v>
      </c>
    </row>
    <row r="61" spans="1:3" x14ac:dyDescent="0.3">
      <c r="A61" s="28" t="s">
        <v>47</v>
      </c>
      <c r="B61" s="32">
        <f>Quota!G$7</f>
        <v>2305.37</v>
      </c>
      <c r="C61" s="29" t="s">
        <v>48</v>
      </c>
    </row>
    <row r="62" spans="1:3" x14ac:dyDescent="0.3">
      <c r="A62" s="28" t="s">
        <v>47</v>
      </c>
      <c r="B62" s="32">
        <f>Quota!H$7</f>
        <v>5244.415</v>
      </c>
      <c r="C62" s="29" t="s">
        <v>48</v>
      </c>
    </row>
    <row r="63" spans="1:3" x14ac:dyDescent="0.3">
      <c r="A63" s="28" t="s">
        <v>47</v>
      </c>
      <c r="B63" s="32">
        <f>Quota!I$7</f>
        <v>2485</v>
      </c>
      <c r="C63" s="29" t="s">
        <v>48</v>
      </c>
    </row>
    <row r="64" spans="1:3" x14ac:dyDescent="0.3">
      <c r="A64" s="28" t="s">
        <v>47</v>
      </c>
      <c r="B64" s="32">
        <f>Quota!J$7</f>
        <v>5179.45</v>
      </c>
      <c r="C64" s="29" t="s">
        <v>48</v>
      </c>
    </row>
    <row r="65" spans="1:3" x14ac:dyDescent="0.3">
      <c r="A65" s="28" t="s">
        <v>47</v>
      </c>
      <c r="B65" s="32">
        <f>Quota!K$7</f>
        <v>3157.0150000000003</v>
      </c>
      <c r="C65" s="29" t="s">
        <v>48</v>
      </c>
    </row>
    <row r="66" spans="1:3" x14ac:dyDescent="0.3">
      <c r="A66" s="28" t="s">
        <v>47</v>
      </c>
      <c r="B66" s="32">
        <f>Quota!L$7</f>
        <v>2509.85</v>
      </c>
      <c r="C66" s="29" t="s">
        <v>48</v>
      </c>
    </row>
    <row r="67" spans="1:3" x14ac:dyDescent="0.3">
      <c r="A67" s="28" t="s">
        <v>47</v>
      </c>
      <c r="B67" s="32">
        <f>Quota!M$7</f>
        <v>2002.2</v>
      </c>
      <c r="C67" s="29" t="s">
        <v>48</v>
      </c>
    </row>
    <row r="68" spans="1:3" x14ac:dyDescent="0.3">
      <c r="A68" s="28" t="s">
        <v>43</v>
      </c>
    </row>
    <row r="69" spans="1:3" x14ac:dyDescent="0.3">
      <c r="A69" s="28" t="s">
        <v>49</v>
      </c>
    </row>
    <row r="70" spans="1:3" x14ac:dyDescent="0.3">
      <c r="A70" s="28" t="s">
        <v>50</v>
      </c>
    </row>
    <row r="71" spans="1:3" x14ac:dyDescent="0.3">
      <c r="A71" s="29" t="s">
        <v>35</v>
      </c>
    </row>
    <row r="72" spans="1:3" x14ac:dyDescent="0.3">
      <c r="A72" s="28" t="s">
        <v>36</v>
      </c>
      <c r="B72" s="29" t="str">
        <f>Quota!A8</f>
        <v>Alberta</v>
      </c>
      <c r="C72" s="28" t="s">
        <v>37</v>
      </c>
    </row>
    <row r="73" spans="1:3" x14ac:dyDescent="0.3">
      <c r="A73" s="28" t="s">
        <v>38</v>
      </c>
    </row>
    <row r="74" spans="1:3" x14ac:dyDescent="0.3">
      <c r="A74" s="29" t="s">
        <v>39</v>
      </c>
    </row>
    <row r="75" spans="1:3" x14ac:dyDescent="0.3">
      <c r="A75" s="28" t="s">
        <v>40</v>
      </c>
      <c r="B75" s="30" t="str">
        <f>Quota!$A$2</f>
        <v>2024</v>
      </c>
      <c r="C75" s="29" t="s">
        <v>41</v>
      </c>
    </row>
    <row r="76" spans="1:3" x14ac:dyDescent="0.3">
      <c r="A76" s="28" t="s">
        <v>42</v>
      </c>
      <c r="B76" s="29" t="str">
        <f>Quota!B$3</f>
        <v>January</v>
      </c>
      <c r="C76" s="29" t="s">
        <v>41</v>
      </c>
    </row>
    <row r="77" spans="1:3" x14ac:dyDescent="0.3">
      <c r="A77" s="29" t="s">
        <v>42</v>
      </c>
      <c r="B77" s="29" t="str">
        <f>Quota!C$3</f>
        <v>February</v>
      </c>
      <c r="C77" s="29" t="s">
        <v>41</v>
      </c>
    </row>
    <row r="78" spans="1:3" x14ac:dyDescent="0.3">
      <c r="A78" s="28" t="s">
        <v>42</v>
      </c>
      <c r="B78" s="29" t="str">
        <f>Quota!D$3</f>
        <v>March</v>
      </c>
      <c r="C78" s="29" t="s">
        <v>41</v>
      </c>
    </row>
    <row r="79" spans="1:3" x14ac:dyDescent="0.3">
      <c r="A79" s="28" t="s">
        <v>42</v>
      </c>
      <c r="B79" s="29" t="str">
        <f>Quota!E$3</f>
        <v>April</v>
      </c>
      <c r="C79" s="29" t="s">
        <v>41</v>
      </c>
    </row>
    <row r="80" spans="1:3" x14ac:dyDescent="0.3">
      <c r="A80" s="28" t="s">
        <v>42</v>
      </c>
      <c r="B80" s="29" t="str">
        <f>Quota!F$3</f>
        <v>May</v>
      </c>
      <c r="C80" s="29" t="s">
        <v>41</v>
      </c>
    </row>
    <row r="81" spans="1:3" x14ac:dyDescent="0.3">
      <c r="A81" s="28" t="s">
        <v>42</v>
      </c>
      <c r="B81" s="29" t="str">
        <f>Quota!G$3</f>
        <v>June</v>
      </c>
      <c r="C81" s="29" t="s">
        <v>41</v>
      </c>
    </row>
    <row r="82" spans="1:3" x14ac:dyDescent="0.3">
      <c r="A82" s="28" t="s">
        <v>42</v>
      </c>
      <c r="B82" s="29" t="str">
        <f>Quota!H$3</f>
        <v>July</v>
      </c>
      <c r="C82" s="29" t="s">
        <v>41</v>
      </c>
    </row>
    <row r="83" spans="1:3" x14ac:dyDescent="0.3">
      <c r="A83" s="28" t="s">
        <v>42</v>
      </c>
      <c r="B83" s="29" t="str">
        <f>Quota!I$3</f>
        <v>August</v>
      </c>
      <c r="C83" s="29" t="s">
        <v>41</v>
      </c>
    </row>
    <row r="84" spans="1:3" x14ac:dyDescent="0.3">
      <c r="A84" s="28" t="s">
        <v>42</v>
      </c>
      <c r="B84" s="29" t="str">
        <f>Quota!J$3</f>
        <v>September</v>
      </c>
      <c r="C84" s="29" t="s">
        <v>41</v>
      </c>
    </row>
    <row r="85" spans="1:3" x14ac:dyDescent="0.3">
      <c r="A85" s="28" t="s">
        <v>42</v>
      </c>
      <c r="B85" s="29" t="str">
        <f>Quota!K$3</f>
        <v>October</v>
      </c>
      <c r="C85" s="29" t="s">
        <v>41</v>
      </c>
    </row>
    <row r="86" spans="1:3" x14ac:dyDescent="0.3">
      <c r="A86" s="28" t="s">
        <v>42</v>
      </c>
      <c r="B86" s="31" t="str">
        <f>Quota!L$3</f>
        <v>November</v>
      </c>
      <c r="C86" s="29" t="s">
        <v>41</v>
      </c>
    </row>
    <row r="87" spans="1:3" x14ac:dyDescent="0.3">
      <c r="A87" s="28" t="s">
        <v>42</v>
      </c>
      <c r="B87" s="31" t="str">
        <f>Quota!M$3</f>
        <v>December</v>
      </c>
      <c r="C87" s="29" t="s">
        <v>41</v>
      </c>
    </row>
    <row r="88" spans="1:3" x14ac:dyDescent="0.3">
      <c r="A88" s="28" t="s">
        <v>43</v>
      </c>
    </row>
    <row r="89" spans="1:3" x14ac:dyDescent="0.3">
      <c r="A89" s="28" t="s">
        <v>44</v>
      </c>
    </row>
    <row r="90" spans="1:3" x14ac:dyDescent="0.3">
      <c r="A90" s="28" t="s">
        <v>45</v>
      </c>
    </row>
    <row r="91" spans="1:3" x14ac:dyDescent="0.3">
      <c r="A91" s="28" t="s">
        <v>46</v>
      </c>
    </row>
    <row r="92" spans="1:3" x14ac:dyDescent="0.3">
      <c r="A92" s="28" t="s">
        <v>40</v>
      </c>
      <c r="B92" s="29" t="str">
        <f>Quota!A$5</f>
        <v>Quantity (kilogram of butterfat/day)</v>
      </c>
      <c r="C92" s="29" t="s">
        <v>41</v>
      </c>
    </row>
    <row r="93" spans="1:3" x14ac:dyDescent="0.3">
      <c r="A93" s="28" t="s">
        <v>47</v>
      </c>
      <c r="B93" s="34">
        <f>Quota!B$9</f>
        <v>104</v>
      </c>
      <c r="C93" s="29" t="s">
        <v>48</v>
      </c>
    </row>
    <row r="94" spans="1:3" x14ac:dyDescent="0.3">
      <c r="A94" s="28" t="s">
        <v>47</v>
      </c>
      <c r="B94" s="34">
        <f>Quota!C$9</f>
        <v>157</v>
      </c>
      <c r="C94" s="29" t="s">
        <v>48</v>
      </c>
    </row>
    <row r="95" spans="1:3" x14ac:dyDescent="0.3">
      <c r="A95" s="28" t="s">
        <v>47</v>
      </c>
      <c r="B95" s="34">
        <f>Quota!D$9</f>
        <v>238.29</v>
      </c>
      <c r="C95" s="29" t="s">
        <v>48</v>
      </c>
    </row>
    <row r="96" spans="1:3" x14ac:dyDescent="0.3">
      <c r="A96" s="28" t="s">
        <v>47</v>
      </c>
      <c r="B96" s="34">
        <f>Quota!E$9</f>
        <v>133.6</v>
      </c>
      <c r="C96" s="29" t="s">
        <v>48</v>
      </c>
    </row>
    <row r="97" spans="1:3" x14ac:dyDescent="0.3">
      <c r="A97" s="28" t="s">
        <v>47</v>
      </c>
      <c r="B97" s="34">
        <f>Quota!F$9</f>
        <v>193.37</v>
      </c>
      <c r="C97" s="29" t="s">
        <v>48</v>
      </c>
    </row>
    <row r="98" spans="1:3" x14ac:dyDescent="0.3">
      <c r="A98" s="28" t="s">
        <v>47</v>
      </c>
      <c r="B98" s="34">
        <f>Quota!G$9</f>
        <v>173.86</v>
      </c>
      <c r="C98" s="29" t="s">
        <v>48</v>
      </c>
    </row>
    <row r="99" spans="1:3" x14ac:dyDescent="0.3">
      <c r="A99" s="28" t="s">
        <v>47</v>
      </c>
      <c r="B99" s="34">
        <f>Quota!H$17</f>
        <v>15.27</v>
      </c>
      <c r="C99" s="29" t="s">
        <v>48</v>
      </c>
    </row>
    <row r="100" spans="1:3" x14ac:dyDescent="0.3">
      <c r="A100" s="28" t="s">
        <v>47</v>
      </c>
      <c r="B100" s="34">
        <f>Quota!I$9</f>
        <v>174.27</v>
      </c>
      <c r="C100" s="29" t="s">
        <v>48</v>
      </c>
    </row>
    <row r="101" spans="1:3" x14ac:dyDescent="0.3">
      <c r="A101" s="28" t="s">
        <v>47</v>
      </c>
      <c r="B101" s="34">
        <f>Quota!J$9</f>
        <v>109.94</v>
      </c>
      <c r="C101" s="29" t="s">
        <v>48</v>
      </c>
    </row>
    <row r="102" spans="1:3" x14ac:dyDescent="0.3">
      <c r="A102" s="28" t="s">
        <v>47</v>
      </c>
      <c r="B102" s="34">
        <f>Quota!K$9</f>
        <v>85.12</v>
      </c>
      <c r="C102" s="29" t="s">
        <v>48</v>
      </c>
    </row>
    <row r="103" spans="1:3" x14ac:dyDescent="0.3">
      <c r="A103" s="28" t="s">
        <v>47</v>
      </c>
      <c r="B103" s="34">
        <f>Quota!L$9</f>
        <v>92.96</v>
      </c>
      <c r="C103" s="29" t="s">
        <v>48</v>
      </c>
    </row>
    <row r="104" spans="1:3" x14ac:dyDescent="0.3">
      <c r="A104" s="28" t="s">
        <v>47</v>
      </c>
      <c r="B104" s="34">
        <f>Quota!M$9</f>
        <v>49.5</v>
      </c>
      <c r="C104" s="29" t="s">
        <v>48</v>
      </c>
    </row>
    <row r="105" spans="1:3" x14ac:dyDescent="0.3">
      <c r="A105" s="28" t="s">
        <v>43</v>
      </c>
    </row>
    <row r="106" spans="1:3" x14ac:dyDescent="0.3">
      <c r="A106" s="28" t="s">
        <v>46</v>
      </c>
    </row>
    <row r="107" spans="1:3" x14ac:dyDescent="0.3">
      <c r="A107" s="28" t="s">
        <v>40</v>
      </c>
      <c r="B107" s="29" t="str">
        <f>Quota!A$6</f>
        <v>Average price ($/kg of butterfat/day)</v>
      </c>
      <c r="C107" s="29" t="s">
        <v>41</v>
      </c>
    </row>
    <row r="108" spans="1:3" x14ac:dyDescent="0.3">
      <c r="A108" s="28" t="s">
        <v>47</v>
      </c>
      <c r="B108" s="33">
        <f>Quota!B$10</f>
        <v>52987</v>
      </c>
      <c r="C108" s="29" t="s">
        <v>48</v>
      </c>
    </row>
    <row r="109" spans="1:3" x14ac:dyDescent="0.3">
      <c r="A109" s="28" t="s">
        <v>47</v>
      </c>
      <c r="B109" s="33">
        <f>Quota!C$10</f>
        <v>55580</v>
      </c>
      <c r="C109" s="29" t="s">
        <v>48</v>
      </c>
    </row>
    <row r="110" spans="1:3" x14ac:dyDescent="0.3">
      <c r="A110" s="28" t="s">
        <v>47</v>
      </c>
      <c r="B110" s="33">
        <f>Quota!D$10</f>
        <v>55600</v>
      </c>
      <c r="C110" s="29" t="s">
        <v>48</v>
      </c>
    </row>
    <row r="111" spans="1:3" x14ac:dyDescent="0.3">
      <c r="A111" s="28" t="s">
        <v>47</v>
      </c>
      <c r="B111" s="33">
        <f>Quota!E$10</f>
        <v>56750</v>
      </c>
      <c r="C111" s="29" t="s">
        <v>48</v>
      </c>
    </row>
    <row r="112" spans="1:3" x14ac:dyDescent="0.3">
      <c r="A112" s="28" t="s">
        <v>47</v>
      </c>
      <c r="B112" s="33">
        <f>Quota!F$10</f>
        <v>56687.5</v>
      </c>
      <c r="C112" s="29" t="s">
        <v>48</v>
      </c>
    </row>
    <row r="113" spans="1:3" x14ac:dyDescent="0.3">
      <c r="A113" s="28" t="s">
        <v>47</v>
      </c>
      <c r="B113" s="33">
        <f>Quota!G$10</f>
        <v>55250</v>
      </c>
      <c r="C113" s="29" t="s">
        <v>48</v>
      </c>
    </row>
    <row r="114" spans="1:3" x14ac:dyDescent="0.3">
      <c r="A114" s="28" t="s">
        <v>47</v>
      </c>
      <c r="B114" s="33">
        <f>Quota!H$18</f>
        <v>41786</v>
      </c>
      <c r="C114" s="29" t="s">
        <v>48</v>
      </c>
    </row>
    <row r="115" spans="1:3" x14ac:dyDescent="0.3">
      <c r="A115" s="28" t="s">
        <v>47</v>
      </c>
      <c r="B115" s="33">
        <f>Quota!I$10</f>
        <v>52050</v>
      </c>
      <c r="C115" s="29" t="s">
        <v>48</v>
      </c>
    </row>
    <row r="116" spans="1:3" x14ac:dyDescent="0.3">
      <c r="A116" s="28" t="s">
        <v>47</v>
      </c>
      <c r="B116" s="33">
        <f>Quota!J$10</f>
        <v>51680</v>
      </c>
      <c r="C116" s="29" t="s">
        <v>48</v>
      </c>
    </row>
    <row r="117" spans="1:3" x14ac:dyDescent="0.3">
      <c r="A117" s="28" t="s">
        <v>47</v>
      </c>
      <c r="B117" s="33">
        <f>Quota!K$10</f>
        <v>52075</v>
      </c>
      <c r="C117" s="29" t="s">
        <v>48</v>
      </c>
    </row>
    <row r="118" spans="1:3" x14ac:dyDescent="0.3">
      <c r="A118" s="28" t="s">
        <v>47</v>
      </c>
      <c r="B118" s="33">
        <f>Quota!L$10</f>
        <v>53280</v>
      </c>
      <c r="C118" s="29" t="s">
        <v>48</v>
      </c>
    </row>
    <row r="119" spans="1:3" x14ac:dyDescent="0.3">
      <c r="A119" s="28" t="s">
        <v>47</v>
      </c>
      <c r="B119" s="33">
        <f>Quota!M$10</f>
        <v>55700</v>
      </c>
      <c r="C119" s="29" t="s">
        <v>48</v>
      </c>
    </row>
    <row r="120" spans="1:3" x14ac:dyDescent="0.3">
      <c r="A120" s="28" t="s">
        <v>43</v>
      </c>
    </row>
    <row r="121" spans="1:3" x14ac:dyDescent="0.3">
      <c r="A121" s="28" t="s">
        <v>46</v>
      </c>
    </row>
    <row r="122" spans="1:3" x14ac:dyDescent="0.3">
      <c r="A122" s="28" t="s">
        <v>40</v>
      </c>
      <c r="B122" s="29" t="str">
        <f>Quota!A$5</f>
        <v>Quantity (kilogram of butterfat/day)</v>
      </c>
      <c r="C122" s="29" t="s">
        <v>41</v>
      </c>
    </row>
    <row r="123" spans="1:3" x14ac:dyDescent="0.3">
      <c r="A123" s="28" t="s">
        <v>47</v>
      </c>
      <c r="B123" s="32">
        <f>Quota!B$11</f>
        <v>5510.6480000000001</v>
      </c>
      <c r="C123" s="29" t="s">
        <v>48</v>
      </c>
    </row>
    <row r="124" spans="1:3" x14ac:dyDescent="0.3">
      <c r="A124" s="28" t="s">
        <v>47</v>
      </c>
      <c r="B124" s="32">
        <f>Quota!C$11</f>
        <v>8726.06</v>
      </c>
      <c r="C124" s="29" t="s">
        <v>48</v>
      </c>
    </row>
    <row r="125" spans="1:3" x14ac:dyDescent="0.3">
      <c r="A125" s="28" t="s">
        <v>47</v>
      </c>
      <c r="B125" s="32">
        <f>Quota!D$11</f>
        <v>13248.924000000001</v>
      </c>
      <c r="C125" s="29" t="s">
        <v>48</v>
      </c>
    </row>
    <row r="126" spans="1:3" x14ac:dyDescent="0.3">
      <c r="A126" s="28" t="s">
        <v>47</v>
      </c>
      <c r="B126" s="32">
        <f>Quota!E$11</f>
        <v>7581.8</v>
      </c>
      <c r="C126" s="29" t="s">
        <v>48</v>
      </c>
    </row>
    <row r="127" spans="1:3" x14ac:dyDescent="0.3">
      <c r="A127" s="28" t="s">
        <v>47</v>
      </c>
      <c r="B127" s="32">
        <f>Quota!F$11</f>
        <v>10961.661875</v>
      </c>
      <c r="C127" s="29" t="s">
        <v>48</v>
      </c>
    </row>
    <row r="128" spans="1:3" x14ac:dyDescent="0.3">
      <c r="A128" s="28" t="s">
        <v>47</v>
      </c>
      <c r="B128" s="32">
        <f>Quota!G$11</f>
        <v>9605.7649999999994</v>
      </c>
      <c r="C128" s="29" t="s">
        <v>48</v>
      </c>
    </row>
    <row r="129" spans="1:3" x14ac:dyDescent="0.3">
      <c r="A129" s="28" t="s">
        <v>47</v>
      </c>
      <c r="B129" s="32">
        <f>Quota!H$19</f>
        <v>638.07222000000002</v>
      </c>
      <c r="C129" s="29" t="s">
        <v>48</v>
      </c>
    </row>
    <row r="130" spans="1:3" x14ac:dyDescent="0.3">
      <c r="A130" s="28" t="s">
        <v>47</v>
      </c>
      <c r="B130" s="32">
        <f>Quota!I$11</f>
        <v>9070.7535000000007</v>
      </c>
      <c r="C130" s="29" t="s">
        <v>48</v>
      </c>
    </row>
    <row r="131" spans="1:3" x14ac:dyDescent="0.3">
      <c r="A131" s="28" t="s">
        <v>47</v>
      </c>
      <c r="B131" s="32">
        <f>Quota!J$11</f>
        <v>5681.6992</v>
      </c>
      <c r="C131" s="29" t="s">
        <v>48</v>
      </c>
    </row>
    <row r="132" spans="1:3" x14ac:dyDescent="0.3">
      <c r="A132" s="28" t="s">
        <v>47</v>
      </c>
      <c r="B132" s="32">
        <f>Quota!K$11</f>
        <v>4432.6239999999998</v>
      </c>
      <c r="C132" s="29" t="s">
        <v>48</v>
      </c>
    </row>
    <row r="133" spans="1:3" x14ac:dyDescent="0.3">
      <c r="A133" s="28" t="s">
        <v>47</v>
      </c>
      <c r="B133" s="32">
        <f>Quota!L$11</f>
        <v>4952.9088000000002</v>
      </c>
      <c r="C133" s="29" t="s">
        <v>48</v>
      </c>
    </row>
    <row r="134" spans="1:3" x14ac:dyDescent="0.3">
      <c r="A134" s="28" t="s">
        <v>47</v>
      </c>
      <c r="B134" s="32">
        <f>Quota!M$11</f>
        <v>2757.15</v>
      </c>
      <c r="C134" s="29" t="s">
        <v>48</v>
      </c>
    </row>
    <row r="135" spans="1:3" x14ac:dyDescent="0.3">
      <c r="A135" s="28" t="s">
        <v>43</v>
      </c>
    </row>
    <row r="136" spans="1:3" x14ac:dyDescent="0.3">
      <c r="A136" s="28" t="s">
        <v>49</v>
      </c>
    </row>
    <row r="137" spans="1:3" x14ac:dyDescent="0.3">
      <c r="A137" s="28" t="s">
        <v>50</v>
      </c>
    </row>
    <row r="138" spans="1:3" x14ac:dyDescent="0.3">
      <c r="A138" s="29" t="s">
        <v>35</v>
      </c>
    </row>
    <row r="139" spans="1:3" x14ac:dyDescent="0.3">
      <c r="A139" s="28" t="s">
        <v>36</v>
      </c>
      <c r="B139" s="29" t="str">
        <f>Quota!A12</f>
        <v>Saskatchewan</v>
      </c>
      <c r="C139" s="28" t="s">
        <v>37</v>
      </c>
    </row>
    <row r="140" spans="1:3" x14ac:dyDescent="0.3">
      <c r="A140" s="28" t="s">
        <v>38</v>
      </c>
    </row>
    <row r="141" spans="1:3" x14ac:dyDescent="0.3">
      <c r="A141" s="29" t="s">
        <v>39</v>
      </c>
    </row>
    <row r="142" spans="1:3" x14ac:dyDescent="0.3">
      <c r="A142" s="28" t="s">
        <v>40</v>
      </c>
      <c r="B142" s="30" t="str">
        <f>Quota!$A$2</f>
        <v>2024</v>
      </c>
      <c r="C142" s="29" t="s">
        <v>41</v>
      </c>
    </row>
    <row r="143" spans="1:3" x14ac:dyDescent="0.3">
      <c r="A143" s="28" t="s">
        <v>42</v>
      </c>
      <c r="B143" s="29" t="str">
        <f>Quota!B$3</f>
        <v>January</v>
      </c>
      <c r="C143" s="29" t="s">
        <v>41</v>
      </c>
    </row>
    <row r="144" spans="1:3" x14ac:dyDescent="0.3">
      <c r="A144" s="29" t="s">
        <v>42</v>
      </c>
      <c r="B144" s="29" t="str">
        <f>Quota!C$3</f>
        <v>February</v>
      </c>
      <c r="C144" s="29" t="s">
        <v>41</v>
      </c>
    </row>
    <row r="145" spans="1:3" x14ac:dyDescent="0.3">
      <c r="A145" s="28" t="s">
        <v>42</v>
      </c>
      <c r="B145" s="29" t="str">
        <f>Quota!D$3</f>
        <v>March</v>
      </c>
      <c r="C145" s="29" t="s">
        <v>41</v>
      </c>
    </row>
    <row r="146" spans="1:3" x14ac:dyDescent="0.3">
      <c r="A146" s="28" t="s">
        <v>42</v>
      </c>
      <c r="B146" s="29" t="str">
        <f>Quota!E$3</f>
        <v>April</v>
      </c>
      <c r="C146" s="29" t="s">
        <v>41</v>
      </c>
    </row>
    <row r="147" spans="1:3" x14ac:dyDescent="0.3">
      <c r="A147" s="28" t="s">
        <v>42</v>
      </c>
      <c r="B147" s="29" t="str">
        <f>Quota!F$3</f>
        <v>May</v>
      </c>
      <c r="C147" s="29" t="s">
        <v>41</v>
      </c>
    </row>
    <row r="148" spans="1:3" x14ac:dyDescent="0.3">
      <c r="A148" s="28" t="s">
        <v>42</v>
      </c>
      <c r="B148" s="29" t="str">
        <f>Quota!G$3</f>
        <v>June</v>
      </c>
      <c r="C148" s="29" t="s">
        <v>41</v>
      </c>
    </row>
    <row r="149" spans="1:3" x14ac:dyDescent="0.3">
      <c r="A149" s="28" t="s">
        <v>42</v>
      </c>
      <c r="B149" s="29" t="str">
        <f>Quota!H$3</f>
        <v>July</v>
      </c>
      <c r="C149" s="29" t="s">
        <v>41</v>
      </c>
    </row>
    <row r="150" spans="1:3" x14ac:dyDescent="0.3">
      <c r="A150" s="28" t="s">
        <v>42</v>
      </c>
      <c r="B150" s="29" t="str">
        <f>Quota!I$3</f>
        <v>August</v>
      </c>
      <c r="C150" s="29" t="s">
        <v>41</v>
      </c>
    </row>
    <row r="151" spans="1:3" x14ac:dyDescent="0.3">
      <c r="A151" s="28" t="s">
        <v>42</v>
      </c>
      <c r="B151" s="29" t="str">
        <f>Quota!J$3</f>
        <v>September</v>
      </c>
      <c r="C151" s="29" t="s">
        <v>41</v>
      </c>
    </row>
    <row r="152" spans="1:3" x14ac:dyDescent="0.3">
      <c r="A152" s="28" t="s">
        <v>42</v>
      </c>
      <c r="B152" s="29" t="str">
        <f>Quota!K$3</f>
        <v>October</v>
      </c>
      <c r="C152" s="29" t="s">
        <v>41</v>
      </c>
    </row>
    <row r="153" spans="1:3" x14ac:dyDescent="0.3">
      <c r="A153" s="28" t="s">
        <v>42</v>
      </c>
      <c r="B153" s="31" t="str">
        <f>Quota!L$3</f>
        <v>November</v>
      </c>
      <c r="C153" s="29" t="s">
        <v>41</v>
      </c>
    </row>
    <row r="154" spans="1:3" x14ac:dyDescent="0.3">
      <c r="A154" s="28" t="s">
        <v>42</v>
      </c>
      <c r="B154" s="31" t="str">
        <f>Quota!M$3</f>
        <v>December</v>
      </c>
      <c r="C154" s="29" t="s">
        <v>41</v>
      </c>
    </row>
    <row r="155" spans="1:3" x14ac:dyDescent="0.3">
      <c r="A155" s="28" t="s">
        <v>43</v>
      </c>
    </row>
    <row r="156" spans="1:3" x14ac:dyDescent="0.3">
      <c r="A156" s="28" t="s">
        <v>44</v>
      </c>
    </row>
    <row r="157" spans="1:3" x14ac:dyDescent="0.3">
      <c r="A157" s="28" t="s">
        <v>45</v>
      </c>
    </row>
    <row r="158" spans="1:3" x14ac:dyDescent="0.3">
      <c r="A158" s="28" t="s">
        <v>46</v>
      </c>
    </row>
    <row r="159" spans="1:3" x14ac:dyDescent="0.3">
      <c r="A159" s="28" t="s">
        <v>40</v>
      </c>
      <c r="B159" s="29" t="str">
        <f>Quota!A$5</f>
        <v>Quantity (kilogram of butterfat/day)</v>
      </c>
      <c r="C159" s="29" t="s">
        <v>41</v>
      </c>
    </row>
    <row r="160" spans="1:3" x14ac:dyDescent="0.3">
      <c r="A160" s="28" t="s">
        <v>47</v>
      </c>
      <c r="B160" s="34">
        <f>Quota!B$13</f>
        <v>10</v>
      </c>
      <c r="C160" s="29" t="s">
        <v>48</v>
      </c>
    </row>
    <row r="161" spans="1:3" x14ac:dyDescent="0.3">
      <c r="A161" s="28" t="s">
        <v>47</v>
      </c>
      <c r="B161" s="34">
        <f>Quota!C$13</f>
        <v>17</v>
      </c>
      <c r="C161" s="29" t="s">
        <v>48</v>
      </c>
    </row>
    <row r="162" spans="1:3" x14ac:dyDescent="0.3">
      <c r="A162" s="28" t="s">
        <v>47</v>
      </c>
      <c r="B162" s="34">
        <f>Quota!D$13</f>
        <v>58.29</v>
      </c>
      <c r="C162" s="29" t="s">
        <v>48</v>
      </c>
    </row>
    <row r="163" spans="1:3" x14ac:dyDescent="0.3">
      <c r="A163" s="28" t="s">
        <v>47</v>
      </c>
      <c r="B163" s="34">
        <f>Quota!E$13</f>
        <v>35.94</v>
      </c>
      <c r="C163" s="29" t="s">
        <v>48</v>
      </c>
    </row>
    <row r="164" spans="1:3" x14ac:dyDescent="0.3">
      <c r="A164" s="28" t="s">
        <v>47</v>
      </c>
      <c r="B164" s="34">
        <f>Quota!F$13</f>
        <v>52.8</v>
      </c>
      <c r="C164" s="29" t="s">
        <v>48</v>
      </c>
    </row>
    <row r="165" spans="1:3" x14ac:dyDescent="0.3">
      <c r="A165" s="28" t="s">
        <v>47</v>
      </c>
      <c r="B165" s="34">
        <f>Quota!G$13</f>
        <v>36.729999999999997</v>
      </c>
      <c r="C165" s="29" t="s">
        <v>48</v>
      </c>
    </row>
    <row r="166" spans="1:3" x14ac:dyDescent="0.3">
      <c r="A166" s="28" t="s">
        <v>47</v>
      </c>
      <c r="B166" s="34">
        <f>Quota!H$13</f>
        <v>50</v>
      </c>
      <c r="C166" s="29" t="s">
        <v>48</v>
      </c>
    </row>
    <row r="167" spans="1:3" x14ac:dyDescent="0.3">
      <c r="A167" s="28" t="s">
        <v>47</v>
      </c>
      <c r="B167" s="34">
        <f>Quota!I$13</f>
        <v>2.97</v>
      </c>
      <c r="C167" s="29" t="s">
        <v>48</v>
      </c>
    </row>
    <row r="168" spans="1:3" x14ac:dyDescent="0.3">
      <c r="A168" s="28" t="s">
        <v>47</v>
      </c>
      <c r="B168" s="34">
        <f>Quota!J$13</f>
        <v>50</v>
      </c>
      <c r="C168" s="29" t="s">
        <v>48</v>
      </c>
    </row>
    <row r="169" spans="1:3" x14ac:dyDescent="0.3">
      <c r="A169" s="28" t="s">
        <v>47</v>
      </c>
      <c r="B169" s="34">
        <f>Quota!K$13</f>
        <v>10</v>
      </c>
      <c r="C169" s="29" t="s">
        <v>48</v>
      </c>
    </row>
    <row r="170" spans="1:3" x14ac:dyDescent="0.3">
      <c r="A170" s="28" t="s">
        <v>47</v>
      </c>
      <c r="B170" s="34">
        <f>Quota!L$13</f>
        <v>59.58</v>
      </c>
      <c r="C170" s="29" t="s">
        <v>48</v>
      </c>
    </row>
    <row r="171" spans="1:3" x14ac:dyDescent="0.3">
      <c r="A171" s="28" t="s">
        <v>47</v>
      </c>
      <c r="B171" s="34">
        <f>Quota!M$13</f>
        <v>7.83</v>
      </c>
      <c r="C171" s="29" t="s">
        <v>48</v>
      </c>
    </row>
    <row r="172" spans="1:3" x14ac:dyDescent="0.3">
      <c r="A172" s="28" t="s">
        <v>43</v>
      </c>
    </row>
    <row r="173" spans="1:3" x14ac:dyDescent="0.3">
      <c r="A173" s="28" t="s">
        <v>46</v>
      </c>
    </row>
    <row r="174" spans="1:3" x14ac:dyDescent="0.3">
      <c r="A174" s="28" t="s">
        <v>40</v>
      </c>
      <c r="B174" s="29" t="str">
        <f>Quota!A$6</f>
        <v>Average price ($/kg of butterfat/day)</v>
      </c>
      <c r="C174" s="29" t="s">
        <v>41</v>
      </c>
    </row>
    <row r="175" spans="1:3" x14ac:dyDescent="0.3">
      <c r="A175" s="28" t="s">
        <v>47</v>
      </c>
      <c r="B175" s="33">
        <f>Quota!B$14</f>
        <v>41025</v>
      </c>
      <c r="C175" s="29" t="s">
        <v>48</v>
      </c>
    </row>
    <row r="176" spans="1:3" x14ac:dyDescent="0.3">
      <c r="A176" s="28" t="s">
        <v>47</v>
      </c>
      <c r="B176" s="33">
        <f>Quota!C$14</f>
        <v>39000</v>
      </c>
      <c r="C176" s="29" t="s">
        <v>48</v>
      </c>
    </row>
    <row r="177" spans="1:3" x14ac:dyDescent="0.3">
      <c r="A177" s="28" t="s">
        <v>47</v>
      </c>
      <c r="B177" s="33">
        <f>Quota!D$14</f>
        <v>40000</v>
      </c>
      <c r="C177" s="29" t="s">
        <v>48</v>
      </c>
    </row>
    <row r="178" spans="1:3" x14ac:dyDescent="0.3">
      <c r="A178" s="28" t="s">
        <v>47</v>
      </c>
      <c r="B178" s="33">
        <f>Quota!E$14</f>
        <v>40025</v>
      </c>
      <c r="C178" s="29" t="s">
        <v>48</v>
      </c>
    </row>
    <row r="179" spans="1:3" x14ac:dyDescent="0.3">
      <c r="A179" s="28" t="s">
        <v>47</v>
      </c>
      <c r="B179" s="33">
        <f>Quota!F$14</f>
        <v>39700</v>
      </c>
      <c r="C179" s="29" t="s">
        <v>48</v>
      </c>
    </row>
    <row r="180" spans="1:3" x14ac:dyDescent="0.3">
      <c r="A180" s="28" t="s">
        <v>47</v>
      </c>
      <c r="B180" s="33">
        <f>Quota!G$14</f>
        <v>36900</v>
      </c>
      <c r="C180" s="29" t="s">
        <v>48</v>
      </c>
    </row>
    <row r="181" spans="1:3" x14ac:dyDescent="0.3">
      <c r="A181" s="28" t="s">
        <v>47</v>
      </c>
      <c r="B181" s="33">
        <f>Quota!H$14</f>
        <v>38025</v>
      </c>
      <c r="C181" s="29" t="s">
        <v>48</v>
      </c>
    </row>
    <row r="182" spans="1:3" x14ac:dyDescent="0.3">
      <c r="A182" s="28" t="s">
        <v>47</v>
      </c>
      <c r="B182" s="33">
        <f>Quota!I$14</f>
        <v>39325</v>
      </c>
      <c r="C182" s="29" t="s">
        <v>48</v>
      </c>
    </row>
    <row r="183" spans="1:3" x14ac:dyDescent="0.3">
      <c r="A183" s="28" t="s">
        <v>47</v>
      </c>
      <c r="B183" s="33">
        <f>Quota!J$14</f>
        <v>39410</v>
      </c>
      <c r="C183" s="29" t="s">
        <v>48</v>
      </c>
    </row>
    <row r="184" spans="1:3" x14ac:dyDescent="0.3">
      <c r="A184" s="28" t="s">
        <v>47</v>
      </c>
      <c r="B184" s="33">
        <f>Quota!K$14</f>
        <v>41415</v>
      </c>
      <c r="C184" s="29" t="s">
        <v>48</v>
      </c>
    </row>
    <row r="185" spans="1:3" x14ac:dyDescent="0.3">
      <c r="A185" s="28" t="s">
        <v>47</v>
      </c>
      <c r="B185" s="33">
        <f>Quota!L$14</f>
        <v>40600</v>
      </c>
      <c r="C185" s="29" t="s">
        <v>48</v>
      </c>
    </row>
    <row r="186" spans="1:3" x14ac:dyDescent="0.3">
      <c r="A186" s="28" t="s">
        <v>47</v>
      </c>
      <c r="B186" s="33">
        <f>Quota!M$14</f>
        <v>41055</v>
      </c>
      <c r="C186" s="29" t="s">
        <v>48</v>
      </c>
    </row>
    <row r="187" spans="1:3" x14ac:dyDescent="0.3">
      <c r="A187" s="28" t="s">
        <v>43</v>
      </c>
    </row>
    <row r="188" spans="1:3" x14ac:dyDescent="0.3">
      <c r="A188" s="28" t="s">
        <v>46</v>
      </c>
    </row>
    <row r="189" spans="1:3" x14ac:dyDescent="0.3">
      <c r="A189" s="28" t="s">
        <v>40</v>
      </c>
      <c r="B189" s="29" t="str">
        <f>Quota!A$5</f>
        <v>Quantity (kilogram of butterfat/day)</v>
      </c>
      <c r="C189" s="29" t="s">
        <v>41</v>
      </c>
    </row>
    <row r="190" spans="1:3" x14ac:dyDescent="0.3">
      <c r="A190" s="28" t="s">
        <v>47</v>
      </c>
      <c r="B190" s="32">
        <f>Quota!B$15</f>
        <v>410.25</v>
      </c>
      <c r="C190" s="29" t="s">
        <v>48</v>
      </c>
    </row>
    <row r="191" spans="1:3" x14ac:dyDescent="0.3">
      <c r="A191" s="28" t="s">
        <v>47</v>
      </c>
      <c r="B191" s="32">
        <f>Quota!C$15</f>
        <v>663</v>
      </c>
      <c r="C191" s="29" t="s">
        <v>48</v>
      </c>
    </row>
    <row r="192" spans="1:3" x14ac:dyDescent="0.3">
      <c r="A192" s="28" t="s">
        <v>47</v>
      </c>
      <c r="B192" s="32">
        <f>Quota!D$15</f>
        <v>2331.6</v>
      </c>
      <c r="C192" s="29" t="s">
        <v>48</v>
      </c>
    </row>
    <row r="193" spans="1:3" x14ac:dyDescent="0.3">
      <c r="A193" s="28" t="s">
        <v>47</v>
      </c>
      <c r="B193" s="32">
        <f>Quota!E$15</f>
        <v>1438.4984999999999</v>
      </c>
      <c r="C193" s="29" t="s">
        <v>48</v>
      </c>
    </row>
    <row r="194" spans="1:3" x14ac:dyDescent="0.3">
      <c r="A194" s="28" t="s">
        <v>47</v>
      </c>
      <c r="B194" s="32">
        <f>Quota!F$15</f>
        <v>2096.16</v>
      </c>
      <c r="C194" s="29" t="s">
        <v>48</v>
      </c>
    </row>
    <row r="195" spans="1:3" x14ac:dyDescent="0.3">
      <c r="A195" s="28" t="s">
        <v>47</v>
      </c>
      <c r="B195" s="32">
        <f>Quota!G$15</f>
        <v>1355.337</v>
      </c>
      <c r="C195" s="29" t="s">
        <v>48</v>
      </c>
    </row>
    <row r="196" spans="1:3" x14ac:dyDescent="0.3">
      <c r="A196" s="28" t="s">
        <v>47</v>
      </c>
      <c r="B196" s="32">
        <f>Quota!H$15</f>
        <v>1901.25</v>
      </c>
      <c r="C196" s="29" t="s">
        <v>48</v>
      </c>
    </row>
    <row r="197" spans="1:3" x14ac:dyDescent="0.3">
      <c r="A197" s="28" t="s">
        <v>47</v>
      </c>
      <c r="B197" s="32">
        <f>Quota!I$15</f>
        <v>116.79525000000001</v>
      </c>
      <c r="C197" s="29" t="s">
        <v>48</v>
      </c>
    </row>
    <row r="198" spans="1:3" x14ac:dyDescent="0.3">
      <c r="A198" s="28" t="s">
        <v>47</v>
      </c>
      <c r="B198" s="32">
        <f>Quota!J$15</f>
        <v>1970.5</v>
      </c>
      <c r="C198" s="29" t="s">
        <v>48</v>
      </c>
    </row>
    <row r="199" spans="1:3" x14ac:dyDescent="0.3">
      <c r="A199" s="28" t="s">
        <v>47</v>
      </c>
      <c r="B199" s="32">
        <f>Quota!K$15</f>
        <v>414.15</v>
      </c>
      <c r="C199" s="29" t="s">
        <v>48</v>
      </c>
    </row>
    <row r="200" spans="1:3" x14ac:dyDescent="0.3">
      <c r="A200" s="28" t="s">
        <v>47</v>
      </c>
      <c r="B200" s="32">
        <f>Quota!L$15</f>
        <v>2418.9479999999999</v>
      </c>
      <c r="C200" s="29" t="s">
        <v>48</v>
      </c>
    </row>
    <row r="201" spans="1:3" x14ac:dyDescent="0.3">
      <c r="A201" s="28" t="s">
        <v>47</v>
      </c>
      <c r="B201" s="32">
        <f>Quota!M$15</f>
        <v>321.46065000000004</v>
      </c>
      <c r="C201" s="29" t="s">
        <v>48</v>
      </c>
    </row>
    <row r="202" spans="1:3" x14ac:dyDescent="0.3">
      <c r="A202" s="28" t="s">
        <v>43</v>
      </c>
    </row>
    <row r="203" spans="1:3" x14ac:dyDescent="0.3">
      <c r="A203" s="28" t="s">
        <v>49</v>
      </c>
    </row>
    <row r="204" spans="1:3" x14ac:dyDescent="0.3">
      <c r="A204" s="28" t="s">
        <v>50</v>
      </c>
    </row>
    <row r="205" spans="1:3" x14ac:dyDescent="0.3">
      <c r="A205" s="29" t="s">
        <v>35</v>
      </c>
    </row>
    <row r="206" spans="1:3" x14ac:dyDescent="0.3">
      <c r="A206" s="28" t="s">
        <v>36</v>
      </c>
      <c r="B206" s="29" t="str">
        <f>Quota!A16</f>
        <v>Manitoba</v>
      </c>
      <c r="C206" s="28" t="s">
        <v>37</v>
      </c>
    </row>
    <row r="207" spans="1:3" x14ac:dyDescent="0.3">
      <c r="A207" s="28" t="s">
        <v>38</v>
      </c>
    </row>
    <row r="208" spans="1:3" x14ac:dyDescent="0.3">
      <c r="A208" s="29" t="s">
        <v>39</v>
      </c>
    </row>
    <row r="209" spans="1:3" x14ac:dyDescent="0.3">
      <c r="A209" s="28" t="s">
        <v>40</v>
      </c>
      <c r="B209" s="30" t="str">
        <f>Quota!$A$2</f>
        <v>2024</v>
      </c>
      <c r="C209" s="29" t="s">
        <v>41</v>
      </c>
    </row>
    <row r="210" spans="1:3" x14ac:dyDescent="0.3">
      <c r="A210" s="28" t="s">
        <v>42</v>
      </c>
      <c r="B210" s="29" t="str">
        <f>Quota!B$3</f>
        <v>January</v>
      </c>
      <c r="C210" s="29" t="s">
        <v>41</v>
      </c>
    </row>
    <row r="211" spans="1:3" x14ac:dyDescent="0.3">
      <c r="A211" s="29" t="s">
        <v>42</v>
      </c>
      <c r="B211" s="29" t="str">
        <f>Quota!C$3</f>
        <v>February</v>
      </c>
      <c r="C211" s="29" t="s">
        <v>41</v>
      </c>
    </row>
    <row r="212" spans="1:3" x14ac:dyDescent="0.3">
      <c r="A212" s="28" t="s">
        <v>42</v>
      </c>
      <c r="B212" s="29" t="str">
        <f>Quota!D$3</f>
        <v>March</v>
      </c>
      <c r="C212" s="29" t="s">
        <v>41</v>
      </c>
    </row>
    <row r="213" spans="1:3" x14ac:dyDescent="0.3">
      <c r="A213" s="28" t="s">
        <v>42</v>
      </c>
      <c r="B213" s="29" t="str">
        <f>Quota!E$3</f>
        <v>April</v>
      </c>
      <c r="C213" s="29" t="s">
        <v>41</v>
      </c>
    </row>
    <row r="214" spans="1:3" x14ac:dyDescent="0.3">
      <c r="A214" s="28" t="s">
        <v>42</v>
      </c>
      <c r="B214" s="29" t="str">
        <f>Quota!F$3</f>
        <v>May</v>
      </c>
      <c r="C214" s="29" t="s">
        <v>41</v>
      </c>
    </row>
    <row r="215" spans="1:3" x14ac:dyDescent="0.3">
      <c r="A215" s="28" t="s">
        <v>42</v>
      </c>
      <c r="B215" s="29" t="str">
        <f>Quota!G$3</f>
        <v>June</v>
      </c>
      <c r="C215" s="29" t="s">
        <v>41</v>
      </c>
    </row>
    <row r="216" spans="1:3" x14ac:dyDescent="0.3">
      <c r="A216" s="28" t="s">
        <v>42</v>
      </c>
      <c r="B216" s="29" t="str">
        <f>Quota!H$3</f>
        <v>July</v>
      </c>
      <c r="C216" s="29" t="s">
        <v>41</v>
      </c>
    </row>
    <row r="217" spans="1:3" x14ac:dyDescent="0.3">
      <c r="A217" s="28" t="s">
        <v>42</v>
      </c>
      <c r="B217" s="29" t="str">
        <f>Quota!I$3</f>
        <v>August</v>
      </c>
      <c r="C217" s="29" t="s">
        <v>41</v>
      </c>
    </row>
    <row r="218" spans="1:3" x14ac:dyDescent="0.3">
      <c r="A218" s="28" t="s">
        <v>42</v>
      </c>
      <c r="B218" s="29" t="str">
        <f>Quota!J$3</f>
        <v>September</v>
      </c>
      <c r="C218" s="29" t="s">
        <v>41</v>
      </c>
    </row>
    <row r="219" spans="1:3" x14ac:dyDescent="0.3">
      <c r="A219" s="28" t="s">
        <v>42</v>
      </c>
      <c r="B219" s="29" t="str">
        <f>Quota!K$3</f>
        <v>October</v>
      </c>
      <c r="C219" s="29" t="s">
        <v>41</v>
      </c>
    </row>
    <row r="220" spans="1:3" x14ac:dyDescent="0.3">
      <c r="A220" s="28" t="s">
        <v>42</v>
      </c>
      <c r="B220" s="31" t="str">
        <f>Quota!L$3</f>
        <v>November</v>
      </c>
      <c r="C220" s="29" t="s">
        <v>41</v>
      </c>
    </row>
    <row r="221" spans="1:3" x14ac:dyDescent="0.3">
      <c r="A221" s="28" t="s">
        <v>42</v>
      </c>
      <c r="B221" s="31" t="str">
        <f>Quota!M$3</f>
        <v>December</v>
      </c>
      <c r="C221" s="29" t="s">
        <v>41</v>
      </c>
    </row>
    <row r="222" spans="1:3" x14ac:dyDescent="0.3">
      <c r="A222" s="28" t="s">
        <v>43</v>
      </c>
    </row>
    <row r="223" spans="1:3" x14ac:dyDescent="0.3">
      <c r="A223" s="28" t="s">
        <v>44</v>
      </c>
    </row>
    <row r="224" spans="1:3" x14ac:dyDescent="0.3">
      <c r="A224" s="28" t="s">
        <v>45</v>
      </c>
    </row>
    <row r="225" spans="1:3" x14ac:dyDescent="0.3">
      <c r="A225" s="28" t="s">
        <v>46</v>
      </c>
    </row>
    <row r="226" spans="1:3" x14ac:dyDescent="0.3">
      <c r="A226" s="28" t="s">
        <v>40</v>
      </c>
      <c r="B226" s="29" t="str">
        <f>Quota!A$5</f>
        <v>Quantity (kilogram of butterfat/day)</v>
      </c>
      <c r="C226" s="29" t="s">
        <v>41</v>
      </c>
    </row>
    <row r="227" spans="1:3" x14ac:dyDescent="0.3">
      <c r="A227" s="28" t="s">
        <v>47</v>
      </c>
      <c r="B227" s="34">
        <f>Quota!B$17</f>
        <v>130.99</v>
      </c>
      <c r="C227" s="29" t="s">
        <v>48</v>
      </c>
    </row>
    <row r="228" spans="1:3" x14ac:dyDescent="0.3">
      <c r="A228" s="28" t="s">
        <v>47</v>
      </c>
      <c r="B228" s="34">
        <f>Quota!C$17</f>
        <v>71</v>
      </c>
      <c r="C228" s="29" t="s">
        <v>48</v>
      </c>
    </row>
    <row r="229" spans="1:3" x14ac:dyDescent="0.3">
      <c r="A229" s="28" t="s">
        <v>47</v>
      </c>
      <c r="B229" s="34">
        <f>Quota!D$17</f>
        <v>89.16</v>
      </c>
      <c r="C229" s="29" t="s">
        <v>48</v>
      </c>
    </row>
    <row r="230" spans="1:3" x14ac:dyDescent="0.3">
      <c r="A230" s="28" t="s">
        <v>47</v>
      </c>
      <c r="B230" s="34" t="e">
        <f>Quota!#REF!</f>
        <v>#REF!</v>
      </c>
      <c r="C230" s="29" t="s">
        <v>48</v>
      </c>
    </row>
    <row r="231" spans="1:3" x14ac:dyDescent="0.3">
      <c r="A231" s="28" t="s">
        <v>47</v>
      </c>
      <c r="B231" s="34">
        <f>Quota!F$17</f>
        <v>152.38</v>
      </c>
      <c r="C231" s="29" t="s">
        <v>48</v>
      </c>
    </row>
    <row r="232" spans="1:3" x14ac:dyDescent="0.3">
      <c r="A232" s="28" t="s">
        <v>47</v>
      </c>
      <c r="B232" s="34">
        <f>Quota!G$17</f>
        <v>97.85</v>
      </c>
      <c r="C232" s="29" t="s">
        <v>48</v>
      </c>
    </row>
    <row r="233" spans="1:3" x14ac:dyDescent="0.3">
      <c r="A233" s="28" t="s">
        <v>47</v>
      </c>
      <c r="B233" s="34" t="e">
        <f>Quota!#REF!</f>
        <v>#REF!</v>
      </c>
      <c r="C233" s="29" t="s">
        <v>48</v>
      </c>
    </row>
    <row r="234" spans="1:3" x14ac:dyDescent="0.3">
      <c r="A234" s="28" t="s">
        <v>47</v>
      </c>
      <c r="B234" s="34">
        <f>Quota!I$17</f>
        <v>109.76</v>
      </c>
      <c r="C234" s="29" t="s">
        <v>48</v>
      </c>
    </row>
    <row r="235" spans="1:3" x14ac:dyDescent="0.3">
      <c r="A235" s="28" t="s">
        <v>47</v>
      </c>
      <c r="B235" s="34">
        <f>Quota!J$17</f>
        <v>261.82</v>
      </c>
      <c r="C235" s="29" t="s">
        <v>48</v>
      </c>
    </row>
    <row r="236" spans="1:3" x14ac:dyDescent="0.3">
      <c r="A236" s="28" t="s">
        <v>47</v>
      </c>
      <c r="B236" s="34">
        <f>Quota!K$17</f>
        <v>88.72</v>
      </c>
      <c r="C236" s="29" t="s">
        <v>48</v>
      </c>
    </row>
    <row r="237" spans="1:3" x14ac:dyDescent="0.3">
      <c r="A237" s="28" t="s">
        <v>47</v>
      </c>
      <c r="B237" s="34">
        <f>Quota!L$17</f>
        <v>66.7</v>
      </c>
      <c r="C237" s="29" t="s">
        <v>48</v>
      </c>
    </row>
    <row r="238" spans="1:3" x14ac:dyDescent="0.3">
      <c r="A238" s="28" t="s">
        <v>47</v>
      </c>
      <c r="B238" s="34">
        <f>Quota!M$17</f>
        <v>45.5</v>
      </c>
      <c r="C238" s="29" t="s">
        <v>48</v>
      </c>
    </row>
    <row r="239" spans="1:3" x14ac:dyDescent="0.3">
      <c r="A239" s="28" t="s">
        <v>43</v>
      </c>
    </row>
    <row r="240" spans="1:3" x14ac:dyDescent="0.3">
      <c r="A240" s="28" t="s">
        <v>46</v>
      </c>
    </row>
    <row r="241" spans="1:3" x14ac:dyDescent="0.3">
      <c r="A241" s="28" t="s">
        <v>40</v>
      </c>
      <c r="B241" s="29" t="str">
        <f>Quota!A$6</f>
        <v>Average price ($/kg of butterfat/day)</v>
      </c>
      <c r="C241" s="29" t="s">
        <v>41</v>
      </c>
    </row>
    <row r="242" spans="1:3" x14ac:dyDescent="0.3">
      <c r="A242" s="28" t="s">
        <v>47</v>
      </c>
      <c r="B242" s="33">
        <f>Quota!B$18</f>
        <v>41200</v>
      </c>
      <c r="C242" s="29" t="s">
        <v>48</v>
      </c>
    </row>
    <row r="243" spans="1:3" x14ac:dyDescent="0.3">
      <c r="A243" s="28" t="s">
        <v>47</v>
      </c>
      <c r="B243" s="33">
        <f>Quota!C$18</f>
        <v>41000</v>
      </c>
      <c r="C243" s="29" t="s">
        <v>48</v>
      </c>
    </row>
    <row r="244" spans="1:3" x14ac:dyDescent="0.3">
      <c r="A244" s="28" t="s">
        <v>47</v>
      </c>
      <c r="B244" s="33">
        <f>Quota!D$18</f>
        <v>43000</v>
      </c>
      <c r="C244" s="29" t="s">
        <v>48</v>
      </c>
    </row>
    <row r="245" spans="1:3" x14ac:dyDescent="0.3">
      <c r="A245" s="28" t="s">
        <v>47</v>
      </c>
      <c r="B245" s="33" t="e">
        <f>Quota!#REF!</f>
        <v>#REF!</v>
      </c>
      <c r="C245" s="29" t="s">
        <v>48</v>
      </c>
    </row>
    <row r="246" spans="1:3" x14ac:dyDescent="0.3">
      <c r="A246" s="28" t="s">
        <v>47</v>
      </c>
      <c r="B246" s="33">
        <f>Quota!F$18</f>
        <v>44012</v>
      </c>
      <c r="C246" s="29" t="s">
        <v>48</v>
      </c>
    </row>
    <row r="247" spans="1:3" x14ac:dyDescent="0.3">
      <c r="A247" s="28" t="s">
        <v>47</v>
      </c>
      <c r="B247" s="33">
        <f>Quota!G$18</f>
        <v>40900</v>
      </c>
      <c r="C247" s="29" t="s">
        <v>48</v>
      </c>
    </row>
    <row r="248" spans="1:3" x14ac:dyDescent="0.3">
      <c r="A248" s="28" t="s">
        <v>47</v>
      </c>
      <c r="B248" s="33" t="e">
        <f>Quota!#REF!</f>
        <v>#REF!</v>
      </c>
      <c r="C248" s="29" t="s">
        <v>48</v>
      </c>
    </row>
    <row r="249" spans="1:3" x14ac:dyDescent="0.3">
      <c r="A249" s="28" t="s">
        <v>47</v>
      </c>
      <c r="B249" s="33">
        <f>Quota!I$18</f>
        <v>40123</v>
      </c>
      <c r="C249" s="29" t="s">
        <v>48</v>
      </c>
    </row>
    <row r="250" spans="1:3" x14ac:dyDescent="0.3">
      <c r="A250" s="28" t="s">
        <v>47</v>
      </c>
      <c r="B250" s="33">
        <f>Quota!J$18</f>
        <v>40000</v>
      </c>
      <c r="C250" s="29" t="s">
        <v>48</v>
      </c>
    </row>
    <row r="251" spans="1:3" x14ac:dyDescent="0.3">
      <c r="A251" s="28" t="s">
        <v>47</v>
      </c>
      <c r="B251" s="33">
        <f>Quota!K$18</f>
        <v>44690</v>
      </c>
      <c r="C251" s="29" t="s">
        <v>48</v>
      </c>
    </row>
    <row r="252" spans="1:3" x14ac:dyDescent="0.3">
      <c r="A252" s="28" t="s">
        <v>47</v>
      </c>
      <c r="B252" s="33">
        <f>Quota!L$18</f>
        <v>49890</v>
      </c>
      <c r="C252" s="29" t="s">
        <v>48</v>
      </c>
    </row>
    <row r="253" spans="1:3" x14ac:dyDescent="0.3">
      <c r="A253" s="28" t="s">
        <v>47</v>
      </c>
      <c r="B253" s="33">
        <f>Quota!M$18</f>
        <v>49000</v>
      </c>
      <c r="C253" s="29" t="s">
        <v>48</v>
      </c>
    </row>
    <row r="254" spans="1:3" x14ac:dyDescent="0.3">
      <c r="A254" s="28" t="s">
        <v>43</v>
      </c>
    </row>
    <row r="255" spans="1:3" x14ac:dyDescent="0.3">
      <c r="A255" s="28" t="s">
        <v>46</v>
      </c>
    </row>
    <row r="256" spans="1:3" x14ac:dyDescent="0.3">
      <c r="A256" s="28" t="s">
        <v>40</v>
      </c>
      <c r="B256" s="29" t="str">
        <f>Quota!A$5</f>
        <v>Quantity (kilogram of butterfat/day)</v>
      </c>
      <c r="C256" s="29" t="s">
        <v>41</v>
      </c>
    </row>
    <row r="257" spans="1:3" x14ac:dyDescent="0.3">
      <c r="A257" s="28" t="s">
        <v>47</v>
      </c>
      <c r="B257" s="32">
        <f>Quota!B$19</f>
        <v>5396.7879999999996</v>
      </c>
      <c r="C257" s="29" t="s">
        <v>48</v>
      </c>
    </row>
    <row r="258" spans="1:3" x14ac:dyDescent="0.3">
      <c r="A258" s="28" t="s">
        <v>47</v>
      </c>
      <c r="B258" s="32">
        <f>Quota!C$19</f>
        <v>2911</v>
      </c>
      <c r="C258" s="29" t="s">
        <v>48</v>
      </c>
    </row>
    <row r="259" spans="1:3" x14ac:dyDescent="0.3">
      <c r="A259" s="28" t="s">
        <v>47</v>
      </c>
      <c r="B259" s="32">
        <f>Quota!D$19</f>
        <v>3833.88</v>
      </c>
      <c r="C259" s="29" t="s">
        <v>48</v>
      </c>
    </row>
    <row r="260" spans="1:3" x14ac:dyDescent="0.3">
      <c r="A260" s="28" t="s">
        <v>47</v>
      </c>
      <c r="B260" s="32">
        <f>Quota!E$19</f>
        <v>7629.72</v>
      </c>
      <c r="C260" s="29" t="s">
        <v>48</v>
      </c>
    </row>
    <row r="261" spans="1:3" x14ac:dyDescent="0.3">
      <c r="A261" s="28" t="s">
        <v>47</v>
      </c>
      <c r="B261" s="32">
        <f>Quota!F$19</f>
        <v>6706.5485599999993</v>
      </c>
      <c r="C261" s="29" t="s">
        <v>48</v>
      </c>
    </row>
    <row r="262" spans="1:3" x14ac:dyDescent="0.3">
      <c r="A262" s="28" t="s">
        <v>47</v>
      </c>
      <c r="B262" s="32">
        <f>Quota!G$19</f>
        <v>4002.0650000000001</v>
      </c>
      <c r="C262" s="29" t="s">
        <v>48</v>
      </c>
    </row>
    <row r="263" spans="1:3" x14ac:dyDescent="0.3">
      <c r="A263" s="28" t="s">
        <v>47</v>
      </c>
      <c r="B263" s="32" t="e">
        <f>Quota!#REF!</f>
        <v>#REF!</v>
      </c>
      <c r="C263" s="29" t="s">
        <v>48</v>
      </c>
    </row>
    <row r="264" spans="1:3" x14ac:dyDescent="0.3">
      <c r="A264" s="28" t="s">
        <v>47</v>
      </c>
      <c r="B264" s="32">
        <f>Quota!I$19</f>
        <v>4403.9004800000002</v>
      </c>
      <c r="C264" s="29" t="s">
        <v>48</v>
      </c>
    </row>
    <row r="265" spans="1:3" x14ac:dyDescent="0.3">
      <c r="A265" s="28" t="s">
        <v>47</v>
      </c>
      <c r="B265" s="32">
        <f>Quota!J$19</f>
        <v>10472.799999999999</v>
      </c>
      <c r="C265" s="29" t="s">
        <v>48</v>
      </c>
    </row>
    <row r="266" spans="1:3" x14ac:dyDescent="0.3">
      <c r="A266" s="28" t="s">
        <v>47</v>
      </c>
      <c r="B266" s="32">
        <f>Quota!K$19</f>
        <v>3964.8968</v>
      </c>
      <c r="C266" s="29" t="s">
        <v>48</v>
      </c>
    </row>
    <row r="267" spans="1:3" x14ac:dyDescent="0.3">
      <c r="A267" s="28" t="s">
        <v>47</v>
      </c>
      <c r="B267" s="32">
        <f>Quota!L$19</f>
        <v>3327.663</v>
      </c>
      <c r="C267" s="29" t="s">
        <v>48</v>
      </c>
    </row>
    <row r="268" spans="1:3" x14ac:dyDescent="0.3">
      <c r="A268" s="28" t="s">
        <v>47</v>
      </c>
      <c r="B268" s="32">
        <f>Quota!M$19</f>
        <v>2229.5</v>
      </c>
      <c r="C268" s="29" t="s">
        <v>48</v>
      </c>
    </row>
    <row r="269" spans="1:3" x14ac:dyDescent="0.3">
      <c r="A269" s="28" t="s">
        <v>43</v>
      </c>
    </row>
    <row r="270" spans="1:3" x14ac:dyDescent="0.3">
      <c r="A270" s="28" t="s">
        <v>49</v>
      </c>
    </row>
    <row r="271" spans="1:3" x14ac:dyDescent="0.3">
      <c r="A271" s="28" t="s">
        <v>50</v>
      </c>
    </row>
    <row r="272" spans="1:3" x14ac:dyDescent="0.3">
      <c r="A272" s="29" t="s">
        <v>35</v>
      </c>
    </row>
    <row r="273" spans="1:3" x14ac:dyDescent="0.3">
      <c r="A273" s="28" t="s">
        <v>36</v>
      </c>
      <c r="B273" s="29" t="str">
        <f>Quota!A20</f>
        <v>Ontario</v>
      </c>
      <c r="C273" s="28" t="s">
        <v>37</v>
      </c>
    </row>
    <row r="274" spans="1:3" x14ac:dyDescent="0.3">
      <c r="A274" s="28" t="s">
        <v>38</v>
      </c>
    </row>
    <row r="275" spans="1:3" x14ac:dyDescent="0.3">
      <c r="A275" s="29" t="s">
        <v>39</v>
      </c>
    </row>
    <row r="276" spans="1:3" x14ac:dyDescent="0.3">
      <c r="A276" s="28" t="s">
        <v>40</v>
      </c>
      <c r="B276" s="30" t="str">
        <f>Quota!$A$2</f>
        <v>2024</v>
      </c>
      <c r="C276" s="29" t="s">
        <v>41</v>
      </c>
    </row>
    <row r="277" spans="1:3" x14ac:dyDescent="0.3">
      <c r="A277" s="28" t="s">
        <v>42</v>
      </c>
      <c r="B277" s="29" t="str">
        <f>Quota!B$3</f>
        <v>January</v>
      </c>
      <c r="C277" s="29" t="s">
        <v>41</v>
      </c>
    </row>
    <row r="278" spans="1:3" x14ac:dyDescent="0.3">
      <c r="A278" s="29" t="s">
        <v>42</v>
      </c>
      <c r="B278" s="29" t="str">
        <f>Quota!C$3</f>
        <v>February</v>
      </c>
      <c r="C278" s="29" t="s">
        <v>41</v>
      </c>
    </row>
    <row r="279" spans="1:3" x14ac:dyDescent="0.3">
      <c r="A279" s="28" t="s">
        <v>42</v>
      </c>
      <c r="B279" s="29" t="str">
        <f>Quota!D$3</f>
        <v>March</v>
      </c>
      <c r="C279" s="29" t="s">
        <v>41</v>
      </c>
    </row>
    <row r="280" spans="1:3" x14ac:dyDescent="0.3">
      <c r="A280" s="28" t="s">
        <v>42</v>
      </c>
      <c r="B280" s="29" t="str">
        <f>Quota!E$3</f>
        <v>April</v>
      </c>
      <c r="C280" s="29" t="s">
        <v>41</v>
      </c>
    </row>
    <row r="281" spans="1:3" x14ac:dyDescent="0.3">
      <c r="A281" s="28" t="s">
        <v>42</v>
      </c>
      <c r="B281" s="29" t="str">
        <f>Quota!F$3</f>
        <v>May</v>
      </c>
      <c r="C281" s="29" t="s">
        <v>41</v>
      </c>
    </row>
    <row r="282" spans="1:3" x14ac:dyDescent="0.3">
      <c r="A282" s="28" t="s">
        <v>42</v>
      </c>
      <c r="B282" s="29" t="str">
        <f>Quota!G$3</f>
        <v>June</v>
      </c>
      <c r="C282" s="29" t="s">
        <v>41</v>
      </c>
    </row>
    <row r="283" spans="1:3" x14ac:dyDescent="0.3">
      <c r="A283" s="28" t="s">
        <v>42</v>
      </c>
      <c r="B283" s="29" t="str">
        <f>Quota!H$3</f>
        <v>July</v>
      </c>
      <c r="C283" s="29" t="s">
        <v>41</v>
      </c>
    </row>
    <row r="284" spans="1:3" x14ac:dyDescent="0.3">
      <c r="A284" s="28" t="s">
        <v>42</v>
      </c>
      <c r="B284" s="29" t="str">
        <f>Quota!I$3</f>
        <v>August</v>
      </c>
      <c r="C284" s="29" t="s">
        <v>41</v>
      </c>
    </row>
    <row r="285" spans="1:3" x14ac:dyDescent="0.3">
      <c r="A285" s="28" t="s">
        <v>42</v>
      </c>
      <c r="B285" s="29" t="str">
        <f>Quota!J$3</f>
        <v>September</v>
      </c>
      <c r="C285" s="29" t="s">
        <v>41</v>
      </c>
    </row>
    <row r="286" spans="1:3" x14ac:dyDescent="0.3">
      <c r="A286" s="28" t="s">
        <v>42</v>
      </c>
      <c r="B286" s="29" t="str">
        <f>Quota!K$3</f>
        <v>October</v>
      </c>
      <c r="C286" s="29" t="s">
        <v>41</v>
      </c>
    </row>
    <row r="287" spans="1:3" x14ac:dyDescent="0.3">
      <c r="A287" s="28" t="s">
        <v>42</v>
      </c>
      <c r="B287" s="31" t="str">
        <f>Quota!L$3</f>
        <v>November</v>
      </c>
      <c r="C287" s="29" t="s">
        <v>41</v>
      </c>
    </row>
    <row r="288" spans="1:3" x14ac:dyDescent="0.3">
      <c r="A288" s="28" t="s">
        <v>42</v>
      </c>
      <c r="B288" s="31" t="str">
        <f>Quota!M$3</f>
        <v>December</v>
      </c>
      <c r="C288" s="29" t="s">
        <v>41</v>
      </c>
    </row>
    <row r="289" spans="1:3" x14ac:dyDescent="0.3">
      <c r="A289" s="28" t="s">
        <v>43</v>
      </c>
    </row>
    <row r="290" spans="1:3" x14ac:dyDescent="0.3">
      <c r="A290" s="28" t="s">
        <v>44</v>
      </c>
    </row>
    <row r="291" spans="1:3" x14ac:dyDescent="0.3">
      <c r="A291" s="28" t="s">
        <v>45</v>
      </c>
    </row>
    <row r="292" spans="1:3" x14ac:dyDescent="0.3">
      <c r="A292" s="28" t="s">
        <v>46</v>
      </c>
    </row>
    <row r="293" spans="1:3" x14ac:dyDescent="0.3">
      <c r="A293" s="28" t="s">
        <v>40</v>
      </c>
      <c r="B293" s="29" t="str">
        <f>Quota!A$5</f>
        <v>Quantity (kilogram of butterfat/day)</v>
      </c>
      <c r="C293" s="29" t="s">
        <v>41</v>
      </c>
    </row>
    <row r="294" spans="1:3" x14ac:dyDescent="0.3">
      <c r="A294" s="28" t="s">
        <v>47</v>
      </c>
      <c r="B294" s="34">
        <f>Quota!B$21</f>
        <v>437.21</v>
      </c>
      <c r="C294" s="29" t="s">
        <v>48</v>
      </c>
    </row>
    <row r="295" spans="1:3" x14ac:dyDescent="0.3">
      <c r="A295" s="28" t="s">
        <v>47</v>
      </c>
      <c r="B295" s="34">
        <f>Quota!C$21</f>
        <v>388.7</v>
      </c>
      <c r="C295" s="29" t="s">
        <v>48</v>
      </c>
    </row>
    <row r="296" spans="1:3" x14ac:dyDescent="0.3">
      <c r="A296" s="28" t="s">
        <v>47</v>
      </c>
      <c r="B296" s="34">
        <f>Quota!D$21</f>
        <v>0</v>
      </c>
      <c r="C296" s="29" t="s">
        <v>48</v>
      </c>
    </row>
    <row r="297" spans="1:3" x14ac:dyDescent="0.3">
      <c r="A297" s="28" t="s">
        <v>47</v>
      </c>
      <c r="B297" s="34">
        <f>Quota!E$21</f>
        <v>243.42</v>
      </c>
      <c r="C297" s="29" t="s">
        <v>48</v>
      </c>
    </row>
    <row r="298" spans="1:3" x14ac:dyDescent="0.3">
      <c r="A298" s="28" t="s">
        <v>47</v>
      </c>
      <c r="B298" s="34">
        <f>Quota!F$21</f>
        <v>1070.8499999999999</v>
      </c>
      <c r="C298" s="29" t="s">
        <v>48</v>
      </c>
    </row>
    <row r="299" spans="1:3" x14ac:dyDescent="0.3">
      <c r="A299" s="28" t="s">
        <v>47</v>
      </c>
      <c r="B299" s="34">
        <f>Quota!G$21</f>
        <v>203.18</v>
      </c>
      <c r="C299" s="29" t="s">
        <v>48</v>
      </c>
    </row>
    <row r="300" spans="1:3" x14ac:dyDescent="0.3">
      <c r="A300" s="28" t="s">
        <v>47</v>
      </c>
      <c r="B300" s="34">
        <f>Quota!H$21</f>
        <v>0</v>
      </c>
      <c r="C300" s="29" t="s">
        <v>48</v>
      </c>
    </row>
    <row r="301" spans="1:3" x14ac:dyDescent="0.3">
      <c r="A301" s="28" t="s">
        <v>47</v>
      </c>
      <c r="B301" s="34">
        <f>Quota!I$21</f>
        <v>289.14</v>
      </c>
      <c r="C301" s="29" t="s">
        <v>48</v>
      </c>
    </row>
    <row r="302" spans="1:3" x14ac:dyDescent="0.3">
      <c r="A302" s="28" t="s">
        <v>47</v>
      </c>
      <c r="B302" s="34">
        <f>Quota!J$21</f>
        <v>0</v>
      </c>
      <c r="C302" s="29" t="s">
        <v>48</v>
      </c>
    </row>
    <row r="303" spans="1:3" x14ac:dyDescent="0.3">
      <c r="A303" s="28" t="s">
        <v>47</v>
      </c>
      <c r="B303" s="34">
        <f>Quota!K$21</f>
        <v>541.34</v>
      </c>
      <c r="C303" s="29" t="s">
        <v>48</v>
      </c>
    </row>
    <row r="304" spans="1:3" x14ac:dyDescent="0.3">
      <c r="A304" s="28" t="s">
        <v>47</v>
      </c>
      <c r="B304" s="34">
        <f>Quota!L$21</f>
        <v>249.35</v>
      </c>
      <c r="C304" s="29" t="s">
        <v>48</v>
      </c>
    </row>
    <row r="305" spans="1:3" x14ac:dyDescent="0.3">
      <c r="A305" s="28" t="s">
        <v>47</v>
      </c>
      <c r="B305" s="34">
        <f>Quota!M$21</f>
        <v>271.39999999999998</v>
      </c>
      <c r="C305" s="29" t="s">
        <v>48</v>
      </c>
    </row>
    <row r="306" spans="1:3" x14ac:dyDescent="0.3">
      <c r="A306" s="28" t="s">
        <v>43</v>
      </c>
    </row>
    <row r="307" spans="1:3" x14ac:dyDescent="0.3">
      <c r="A307" s="28" t="s">
        <v>46</v>
      </c>
    </row>
    <row r="308" spans="1:3" x14ac:dyDescent="0.3">
      <c r="A308" s="28" t="s">
        <v>40</v>
      </c>
      <c r="B308" s="29" t="str">
        <f>Quota!A$6</f>
        <v>Average price ($/kg of butterfat/day)</v>
      </c>
      <c r="C308" s="29" t="s">
        <v>41</v>
      </c>
    </row>
    <row r="309" spans="1:3" x14ac:dyDescent="0.3">
      <c r="A309" s="28" t="s">
        <v>47</v>
      </c>
      <c r="B309" s="33">
        <f>Quota!B$22</f>
        <v>24000</v>
      </c>
      <c r="C309" s="29" t="s">
        <v>48</v>
      </c>
    </row>
    <row r="310" spans="1:3" x14ac:dyDescent="0.3">
      <c r="A310" s="28" t="s">
        <v>47</v>
      </c>
      <c r="B310" s="33">
        <f>Quota!C$22</f>
        <v>24000</v>
      </c>
      <c r="C310" s="29" t="s">
        <v>48</v>
      </c>
    </row>
    <row r="311" spans="1:3" x14ac:dyDescent="0.3">
      <c r="A311" s="28" t="s">
        <v>47</v>
      </c>
      <c r="B311" s="33">
        <f>Quota!D$22</f>
        <v>0</v>
      </c>
      <c r="C311" s="29" t="s">
        <v>48</v>
      </c>
    </row>
    <row r="312" spans="1:3" x14ac:dyDescent="0.3">
      <c r="A312" s="28" t="s">
        <v>47</v>
      </c>
      <c r="B312" s="33">
        <f>Quota!E$22</f>
        <v>24000</v>
      </c>
      <c r="C312" s="29" t="s">
        <v>48</v>
      </c>
    </row>
    <row r="313" spans="1:3" x14ac:dyDescent="0.3">
      <c r="A313" s="28" t="s">
        <v>47</v>
      </c>
      <c r="B313" s="33">
        <f>Quota!F$22</f>
        <v>24000</v>
      </c>
      <c r="C313" s="29" t="s">
        <v>48</v>
      </c>
    </row>
    <row r="314" spans="1:3" x14ac:dyDescent="0.3">
      <c r="A314" s="28" t="s">
        <v>47</v>
      </c>
      <c r="B314" s="33">
        <f>Quota!G$22</f>
        <v>24000</v>
      </c>
      <c r="C314" s="29" t="s">
        <v>48</v>
      </c>
    </row>
    <row r="315" spans="1:3" x14ac:dyDescent="0.3">
      <c r="A315" s="28" t="s">
        <v>47</v>
      </c>
      <c r="B315" s="33">
        <f>Quota!H$22</f>
        <v>0</v>
      </c>
      <c r="C315" s="29" t="s">
        <v>48</v>
      </c>
    </row>
    <row r="316" spans="1:3" x14ac:dyDescent="0.3">
      <c r="A316" s="28" t="s">
        <v>47</v>
      </c>
      <c r="B316" s="33">
        <f>Quota!I$22</f>
        <v>24000</v>
      </c>
      <c r="C316" s="29" t="s">
        <v>48</v>
      </c>
    </row>
    <row r="317" spans="1:3" x14ac:dyDescent="0.3">
      <c r="A317" s="28" t="s">
        <v>47</v>
      </c>
      <c r="B317" s="33">
        <f>Quota!J$22</f>
        <v>0</v>
      </c>
      <c r="C317" s="29" t="s">
        <v>48</v>
      </c>
    </row>
    <row r="318" spans="1:3" x14ac:dyDescent="0.3">
      <c r="A318" s="28" t="s">
        <v>47</v>
      </c>
      <c r="B318" s="33">
        <f>Quota!K$22</f>
        <v>24000</v>
      </c>
      <c r="C318" s="29" t="s">
        <v>48</v>
      </c>
    </row>
    <row r="319" spans="1:3" x14ac:dyDescent="0.3">
      <c r="A319" s="28" t="s">
        <v>47</v>
      </c>
      <c r="B319" s="33">
        <f>Quota!L$22</f>
        <v>24000</v>
      </c>
      <c r="C319" s="29" t="s">
        <v>48</v>
      </c>
    </row>
    <row r="320" spans="1:3" x14ac:dyDescent="0.3">
      <c r="A320" s="28" t="s">
        <v>47</v>
      </c>
      <c r="B320" s="33">
        <f>Quota!M$22</f>
        <v>24000</v>
      </c>
      <c r="C320" s="29" t="s">
        <v>48</v>
      </c>
    </row>
    <row r="321" spans="1:3" x14ac:dyDescent="0.3">
      <c r="A321" s="28" t="s">
        <v>43</v>
      </c>
    </row>
    <row r="322" spans="1:3" x14ac:dyDescent="0.3">
      <c r="A322" s="28" t="s">
        <v>46</v>
      </c>
    </row>
    <row r="323" spans="1:3" x14ac:dyDescent="0.3">
      <c r="A323" s="28" t="s">
        <v>40</v>
      </c>
      <c r="B323" s="29" t="str">
        <f>Quota!A$5</f>
        <v>Quantity (kilogram of butterfat/day)</v>
      </c>
      <c r="C323" s="29" t="s">
        <v>41</v>
      </c>
    </row>
    <row r="324" spans="1:3" x14ac:dyDescent="0.3">
      <c r="A324" s="28" t="s">
        <v>47</v>
      </c>
      <c r="B324" s="32">
        <f>Quota!B$23</f>
        <v>10493.04</v>
      </c>
      <c r="C324" s="29" t="s">
        <v>48</v>
      </c>
    </row>
    <row r="325" spans="1:3" x14ac:dyDescent="0.3">
      <c r="A325" s="28" t="s">
        <v>47</v>
      </c>
      <c r="B325" s="32">
        <f>Quota!C$23</f>
        <v>9328.7999999999993</v>
      </c>
      <c r="C325" s="29" t="s">
        <v>48</v>
      </c>
    </row>
    <row r="326" spans="1:3" x14ac:dyDescent="0.3">
      <c r="A326" s="28" t="s">
        <v>47</v>
      </c>
      <c r="B326" s="32">
        <f>Quota!D$23</f>
        <v>0</v>
      </c>
      <c r="C326" s="29" t="s">
        <v>48</v>
      </c>
    </row>
    <row r="327" spans="1:3" x14ac:dyDescent="0.3">
      <c r="A327" s="28" t="s">
        <v>47</v>
      </c>
      <c r="B327" s="32">
        <f>Quota!E$23</f>
        <v>5842.08</v>
      </c>
      <c r="C327" s="29" t="s">
        <v>48</v>
      </c>
    </row>
    <row r="328" spans="1:3" x14ac:dyDescent="0.3">
      <c r="A328" s="28" t="s">
        <v>47</v>
      </c>
      <c r="B328" s="32">
        <f>Quota!F$23</f>
        <v>25700.399999999998</v>
      </c>
      <c r="C328" s="29" t="s">
        <v>48</v>
      </c>
    </row>
    <row r="329" spans="1:3" x14ac:dyDescent="0.3">
      <c r="A329" s="28" t="s">
        <v>47</v>
      </c>
      <c r="B329" s="32">
        <f>Quota!G$23</f>
        <v>4876.32</v>
      </c>
      <c r="C329" s="29" t="s">
        <v>48</v>
      </c>
    </row>
    <row r="330" spans="1:3" x14ac:dyDescent="0.3">
      <c r="A330" s="28" t="s">
        <v>47</v>
      </c>
      <c r="B330" s="32">
        <f>Quota!H$23</f>
        <v>0</v>
      </c>
      <c r="C330" s="29" t="s">
        <v>48</v>
      </c>
    </row>
    <row r="331" spans="1:3" x14ac:dyDescent="0.3">
      <c r="A331" s="28" t="s">
        <v>47</v>
      </c>
      <c r="B331" s="32">
        <f>Quota!I$23</f>
        <v>6939.36</v>
      </c>
      <c r="C331" s="29" t="s">
        <v>48</v>
      </c>
    </row>
    <row r="332" spans="1:3" x14ac:dyDescent="0.3">
      <c r="A332" s="28" t="s">
        <v>47</v>
      </c>
      <c r="B332" s="32">
        <f>Quota!J$23</f>
        <v>0</v>
      </c>
      <c r="C332" s="29" t="s">
        <v>48</v>
      </c>
    </row>
    <row r="333" spans="1:3" x14ac:dyDescent="0.3">
      <c r="A333" s="28" t="s">
        <v>47</v>
      </c>
      <c r="B333" s="32">
        <f>Quota!K$23</f>
        <v>12992.16</v>
      </c>
      <c r="C333" s="29" t="s">
        <v>48</v>
      </c>
    </row>
    <row r="334" spans="1:3" x14ac:dyDescent="0.3">
      <c r="A334" s="28" t="s">
        <v>47</v>
      </c>
      <c r="B334" s="32">
        <f>Quota!L$23</f>
        <v>5984.4</v>
      </c>
      <c r="C334" s="29" t="s">
        <v>48</v>
      </c>
    </row>
    <row r="335" spans="1:3" x14ac:dyDescent="0.3">
      <c r="A335" s="28" t="s">
        <v>47</v>
      </c>
      <c r="B335" s="32">
        <f>Quota!M$23</f>
        <v>6513.5999999999995</v>
      </c>
      <c r="C335" s="29" t="s">
        <v>48</v>
      </c>
    </row>
    <row r="336" spans="1:3" x14ac:dyDescent="0.3">
      <c r="A336" s="28" t="s">
        <v>43</v>
      </c>
    </row>
    <row r="337" spans="1:3" x14ac:dyDescent="0.3">
      <c r="A337" s="28" t="s">
        <v>49</v>
      </c>
    </row>
    <row r="338" spans="1:3" x14ac:dyDescent="0.3">
      <c r="A338" s="28" t="s">
        <v>50</v>
      </c>
    </row>
    <row r="339" spans="1:3" x14ac:dyDescent="0.3">
      <c r="A339" s="29" t="s">
        <v>35</v>
      </c>
    </row>
    <row r="340" spans="1:3" x14ac:dyDescent="0.3">
      <c r="A340" s="28" t="s">
        <v>36</v>
      </c>
      <c r="B340" s="29" t="str">
        <f>Quota!A24</f>
        <v>Quebec</v>
      </c>
      <c r="C340" s="28" t="s">
        <v>37</v>
      </c>
    </row>
    <row r="341" spans="1:3" x14ac:dyDescent="0.3">
      <c r="A341" s="28" t="s">
        <v>38</v>
      </c>
    </row>
    <row r="342" spans="1:3" x14ac:dyDescent="0.3">
      <c r="A342" s="29" t="s">
        <v>39</v>
      </c>
    </row>
    <row r="343" spans="1:3" x14ac:dyDescent="0.3">
      <c r="A343" s="28" t="s">
        <v>40</v>
      </c>
      <c r="B343" s="30" t="str">
        <f>Quota!$A$2</f>
        <v>2024</v>
      </c>
      <c r="C343" s="29" t="s">
        <v>41</v>
      </c>
    </row>
    <row r="344" spans="1:3" x14ac:dyDescent="0.3">
      <c r="A344" s="28" t="s">
        <v>42</v>
      </c>
      <c r="B344" s="29" t="str">
        <f>Quota!B$3</f>
        <v>January</v>
      </c>
      <c r="C344" s="29" t="s">
        <v>41</v>
      </c>
    </row>
    <row r="345" spans="1:3" x14ac:dyDescent="0.3">
      <c r="A345" s="29" t="s">
        <v>42</v>
      </c>
      <c r="B345" s="29" t="str">
        <f>Quota!C$3</f>
        <v>February</v>
      </c>
      <c r="C345" s="29" t="s">
        <v>41</v>
      </c>
    </row>
    <row r="346" spans="1:3" x14ac:dyDescent="0.3">
      <c r="A346" s="28" t="s">
        <v>42</v>
      </c>
      <c r="B346" s="29" t="str">
        <f>Quota!D$3</f>
        <v>March</v>
      </c>
      <c r="C346" s="29" t="s">
        <v>41</v>
      </c>
    </row>
    <row r="347" spans="1:3" x14ac:dyDescent="0.3">
      <c r="A347" s="28" t="s">
        <v>42</v>
      </c>
      <c r="B347" s="29" t="str">
        <f>Quota!E$3</f>
        <v>April</v>
      </c>
      <c r="C347" s="29" t="s">
        <v>41</v>
      </c>
    </row>
    <row r="348" spans="1:3" x14ac:dyDescent="0.3">
      <c r="A348" s="28" t="s">
        <v>42</v>
      </c>
      <c r="B348" s="29" t="str">
        <f>Quota!F$3</f>
        <v>May</v>
      </c>
      <c r="C348" s="29" t="s">
        <v>41</v>
      </c>
    </row>
    <row r="349" spans="1:3" x14ac:dyDescent="0.3">
      <c r="A349" s="28" t="s">
        <v>42</v>
      </c>
      <c r="B349" s="29" t="str">
        <f>Quota!G$3</f>
        <v>June</v>
      </c>
      <c r="C349" s="29" t="s">
        <v>41</v>
      </c>
    </row>
    <row r="350" spans="1:3" x14ac:dyDescent="0.3">
      <c r="A350" s="28" t="s">
        <v>42</v>
      </c>
      <c r="B350" s="29" t="str">
        <f>Quota!H$3</f>
        <v>July</v>
      </c>
      <c r="C350" s="29" t="s">
        <v>41</v>
      </c>
    </row>
    <row r="351" spans="1:3" x14ac:dyDescent="0.3">
      <c r="A351" s="28" t="s">
        <v>42</v>
      </c>
      <c r="B351" s="29" t="str">
        <f>Quota!I$3</f>
        <v>August</v>
      </c>
      <c r="C351" s="29" t="s">
        <v>41</v>
      </c>
    </row>
    <row r="352" spans="1:3" x14ac:dyDescent="0.3">
      <c r="A352" s="28" t="s">
        <v>42</v>
      </c>
      <c r="B352" s="29" t="str">
        <f>Quota!J$3</f>
        <v>September</v>
      </c>
      <c r="C352" s="29" t="s">
        <v>41</v>
      </c>
    </row>
    <row r="353" spans="1:3" x14ac:dyDescent="0.3">
      <c r="A353" s="28" t="s">
        <v>42</v>
      </c>
      <c r="B353" s="29" t="str">
        <f>Quota!K$3</f>
        <v>October</v>
      </c>
      <c r="C353" s="29" t="s">
        <v>41</v>
      </c>
    </row>
    <row r="354" spans="1:3" x14ac:dyDescent="0.3">
      <c r="A354" s="28" t="s">
        <v>42</v>
      </c>
      <c r="B354" s="31" t="str">
        <f>Quota!L$3</f>
        <v>November</v>
      </c>
      <c r="C354" s="29" t="s">
        <v>41</v>
      </c>
    </row>
    <row r="355" spans="1:3" x14ac:dyDescent="0.3">
      <c r="A355" s="28" t="s">
        <v>42</v>
      </c>
      <c r="B355" s="31" t="str">
        <f>Quota!M$3</f>
        <v>December</v>
      </c>
      <c r="C355" s="29" t="s">
        <v>41</v>
      </c>
    </row>
    <row r="356" spans="1:3" x14ac:dyDescent="0.3">
      <c r="A356" s="28" t="s">
        <v>43</v>
      </c>
    </row>
    <row r="357" spans="1:3" x14ac:dyDescent="0.3">
      <c r="A357" s="28" t="s">
        <v>44</v>
      </c>
    </row>
    <row r="358" spans="1:3" x14ac:dyDescent="0.3">
      <c r="A358" s="28" t="s">
        <v>45</v>
      </c>
    </row>
    <row r="359" spans="1:3" x14ac:dyDescent="0.3">
      <c r="A359" s="28" t="s">
        <v>46</v>
      </c>
    </row>
    <row r="360" spans="1:3" x14ac:dyDescent="0.3">
      <c r="A360" s="28" t="s">
        <v>40</v>
      </c>
      <c r="B360" s="29" t="str">
        <f>Quota!A$5</f>
        <v>Quantity (kilogram of butterfat/day)</v>
      </c>
      <c r="C360" s="29" t="s">
        <v>41</v>
      </c>
    </row>
    <row r="361" spans="1:3" x14ac:dyDescent="0.3">
      <c r="A361" s="28" t="s">
        <v>47</v>
      </c>
      <c r="B361" s="34">
        <f>Quota!B$25</f>
        <v>765.83</v>
      </c>
      <c r="C361" s="29" t="s">
        <v>48</v>
      </c>
    </row>
    <row r="362" spans="1:3" x14ac:dyDescent="0.3">
      <c r="A362" s="28" t="s">
        <v>47</v>
      </c>
      <c r="B362" s="34">
        <f>Quota!C$25</f>
        <v>552.23</v>
      </c>
      <c r="C362" s="29" t="s">
        <v>48</v>
      </c>
    </row>
    <row r="363" spans="1:3" x14ac:dyDescent="0.3">
      <c r="A363" s="28" t="s">
        <v>47</v>
      </c>
      <c r="B363" s="34" t="e">
        <f>Quota!#REF!</f>
        <v>#REF!</v>
      </c>
      <c r="C363" s="29" t="s">
        <v>48</v>
      </c>
    </row>
    <row r="364" spans="1:3" x14ac:dyDescent="0.3">
      <c r="A364" s="28" t="s">
        <v>47</v>
      </c>
      <c r="B364" s="34">
        <f>Quota!E$25</f>
        <v>439.39</v>
      </c>
      <c r="C364" s="29" t="s">
        <v>48</v>
      </c>
    </row>
    <row r="365" spans="1:3" x14ac:dyDescent="0.3">
      <c r="A365" s="28" t="s">
        <v>47</v>
      </c>
      <c r="B365" s="34">
        <f>Quota!F$25</f>
        <v>1177.25</v>
      </c>
      <c r="C365" s="29" t="s">
        <v>48</v>
      </c>
    </row>
    <row r="366" spans="1:3" x14ac:dyDescent="0.3">
      <c r="A366" s="28" t="s">
        <v>47</v>
      </c>
      <c r="B366" s="34">
        <f>Quota!G$25</f>
        <v>1042.55</v>
      </c>
      <c r="C366" s="29" t="s">
        <v>48</v>
      </c>
    </row>
    <row r="367" spans="1:3" x14ac:dyDescent="0.3">
      <c r="A367" s="28" t="s">
        <v>47</v>
      </c>
      <c r="B367" s="34">
        <f>Quota!H$25</f>
        <v>179.46</v>
      </c>
      <c r="C367" s="29" t="s">
        <v>48</v>
      </c>
    </row>
    <row r="368" spans="1:3" x14ac:dyDescent="0.3">
      <c r="A368" s="28" t="s">
        <v>47</v>
      </c>
      <c r="B368" s="34">
        <f>Quota!I$25</f>
        <v>635.99</v>
      </c>
      <c r="C368" s="29" t="s">
        <v>48</v>
      </c>
    </row>
    <row r="369" spans="1:3" x14ac:dyDescent="0.3">
      <c r="A369" s="28" t="s">
        <v>47</v>
      </c>
      <c r="B369" s="34">
        <f>Quota!J$25</f>
        <v>355.76</v>
      </c>
      <c r="C369" s="29" t="s">
        <v>48</v>
      </c>
    </row>
    <row r="370" spans="1:3" x14ac:dyDescent="0.3">
      <c r="A370" s="28" t="s">
        <v>47</v>
      </c>
      <c r="B370" s="34">
        <f>Quota!K$25</f>
        <v>612.14</v>
      </c>
      <c r="C370" s="29" t="s">
        <v>48</v>
      </c>
    </row>
    <row r="371" spans="1:3" x14ac:dyDescent="0.3">
      <c r="A371" s="28" t="s">
        <v>47</v>
      </c>
      <c r="B371" s="34">
        <f>Quota!L$25</f>
        <v>742.37</v>
      </c>
      <c r="C371" s="29" t="s">
        <v>48</v>
      </c>
    </row>
    <row r="372" spans="1:3" x14ac:dyDescent="0.3">
      <c r="A372" s="28" t="s">
        <v>47</v>
      </c>
      <c r="B372" s="34">
        <f>Quota!M$25</f>
        <v>824.27</v>
      </c>
      <c r="C372" s="29" t="s">
        <v>48</v>
      </c>
    </row>
    <row r="373" spans="1:3" x14ac:dyDescent="0.3">
      <c r="A373" s="28" t="s">
        <v>43</v>
      </c>
    </row>
    <row r="374" spans="1:3" x14ac:dyDescent="0.3">
      <c r="A374" s="28" t="s">
        <v>46</v>
      </c>
    </row>
    <row r="375" spans="1:3" x14ac:dyDescent="0.3">
      <c r="A375" s="28" t="s">
        <v>40</v>
      </c>
      <c r="B375" s="29" t="str">
        <f>Quota!A$6</f>
        <v>Average price ($/kg of butterfat/day)</v>
      </c>
      <c r="C375" s="29" t="s">
        <v>41</v>
      </c>
    </row>
    <row r="376" spans="1:3" x14ac:dyDescent="0.3">
      <c r="A376" s="28" t="s">
        <v>47</v>
      </c>
      <c r="B376" s="33">
        <f>Quota!B$26</f>
        <v>24000</v>
      </c>
      <c r="C376" s="29" t="s">
        <v>48</v>
      </c>
    </row>
    <row r="377" spans="1:3" x14ac:dyDescent="0.3">
      <c r="A377" s="28" t="s">
        <v>47</v>
      </c>
      <c r="B377" s="33">
        <f>Quota!C$26</f>
        <v>24000</v>
      </c>
      <c r="C377" s="29" t="s">
        <v>48</v>
      </c>
    </row>
    <row r="378" spans="1:3" x14ac:dyDescent="0.3">
      <c r="A378" s="28" t="s">
        <v>47</v>
      </c>
      <c r="B378" s="33" t="e">
        <f>Quota!#REF!</f>
        <v>#REF!</v>
      </c>
      <c r="C378" s="29" t="s">
        <v>48</v>
      </c>
    </row>
    <row r="379" spans="1:3" x14ac:dyDescent="0.3">
      <c r="A379" s="28" t="s">
        <v>47</v>
      </c>
      <c r="B379" s="33">
        <f>Quota!E$26</f>
        <v>24000</v>
      </c>
      <c r="C379" s="29" t="s">
        <v>48</v>
      </c>
    </row>
    <row r="380" spans="1:3" x14ac:dyDescent="0.3">
      <c r="A380" s="28" t="s">
        <v>47</v>
      </c>
      <c r="B380" s="33">
        <f>Quota!F$26</f>
        <v>24000</v>
      </c>
      <c r="C380" s="29" t="s">
        <v>48</v>
      </c>
    </row>
    <row r="381" spans="1:3" x14ac:dyDescent="0.3">
      <c r="A381" s="28" t="s">
        <v>47</v>
      </c>
      <c r="B381" s="33">
        <f>Quota!G$26</f>
        <v>24000</v>
      </c>
      <c r="C381" s="29" t="s">
        <v>48</v>
      </c>
    </row>
    <row r="382" spans="1:3" x14ac:dyDescent="0.3">
      <c r="A382" s="28" t="s">
        <v>47</v>
      </c>
      <c r="B382" s="33">
        <f>Quota!H$26</f>
        <v>24000</v>
      </c>
      <c r="C382" s="29" t="s">
        <v>48</v>
      </c>
    </row>
    <row r="383" spans="1:3" x14ac:dyDescent="0.3">
      <c r="A383" s="28" t="s">
        <v>47</v>
      </c>
      <c r="B383" s="33">
        <f>Quota!I$26</f>
        <v>24000</v>
      </c>
      <c r="C383" s="29" t="s">
        <v>48</v>
      </c>
    </row>
    <row r="384" spans="1:3" x14ac:dyDescent="0.3">
      <c r="A384" s="28" t="s">
        <v>47</v>
      </c>
      <c r="B384" s="33">
        <f>Quota!J$26</f>
        <v>24000</v>
      </c>
      <c r="C384" s="29" t="s">
        <v>48</v>
      </c>
    </row>
    <row r="385" spans="1:3" x14ac:dyDescent="0.3">
      <c r="A385" s="28" t="s">
        <v>47</v>
      </c>
      <c r="B385" s="33">
        <f>Quota!K$26</f>
        <v>24000</v>
      </c>
      <c r="C385" s="29" t="s">
        <v>48</v>
      </c>
    </row>
    <row r="386" spans="1:3" x14ac:dyDescent="0.3">
      <c r="A386" s="28" t="s">
        <v>47</v>
      </c>
      <c r="B386" s="33">
        <f>Quota!L$26</f>
        <v>24000</v>
      </c>
      <c r="C386" s="29" t="s">
        <v>48</v>
      </c>
    </row>
    <row r="387" spans="1:3" x14ac:dyDescent="0.3">
      <c r="A387" s="28" t="s">
        <v>47</v>
      </c>
      <c r="B387" s="33">
        <f>Quota!M$26</f>
        <v>24000</v>
      </c>
      <c r="C387" s="29" t="s">
        <v>48</v>
      </c>
    </row>
    <row r="388" spans="1:3" x14ac:dyDescent="0.3">
      <c r="A388" s="28" t="s">
        <v>43</v>
      </c>
    </row>
    <row r="389" spans="1:3" x14ac:dyDescent="0.3">
      <c r="A389" s="28" t="s">
        <v>46</v>
      </c>
    </row>
    <row r="390" spans="1:3" x14ac:dyDescent="0.3">
      <c r="A390" s="28" t="s">
        <v>40</v>
      </c>
      <c r="B390" s="29" t="str">
        <f>Quota!A$5</f>
        <v>Quantity (kilogram of butterfat/day)</v>
      </c>
      <c r="C390" s="29" t="s">
        <v>41</v>
      </c>
    </row>
    <row r="391" spans="1:3" x14ac:dyDescent="0.3">
      <c r="A391" s="28" t="s">
        <v>47</v>
      </c>
      <c r="B391" s="32">
        <f>Quota!B$27</f>
        <v>18379.919999999998</v>
      </c>
      <c r="C391" s="29" t="s">
        <v>48</v>
      </c>
    </row>
    <row r="392" spans="1:3" x14ac:dyDescent="0.3">
      <c r="A392" s="28" t="s">
        <v>47</v>
      </c>
      <c r="B392" s="32">
        <f>Quota!C$27</f>
        <v>13253.52</v>
      </c>
      <c r="C392" s="29" t="s">
        <v>48</v>
      </c>
    </row>
    <row r="393" spans="1:3" x14ac:dyDescent="0.3">
      <c r="A393" s="28" t="s">
        <v>47</v>
      </c>
      <c r="B393" s="32" t="e">
        <f>Quota!#REF!</f>
        <v>#REF!</v>
      </c>
      <c r="C393" s="29" t="s">
        <v>48</v>
      </c>
    </row>
    <row r="394" spans="1:3" x14ac:dyDescent="0.3">
      <c r="A394" s="28" t="s">
        <v>47</v>
      </c>
      <c r="B394" s="32">
        <f>Quota!E$27</f>
        <v>10545.36</v>
      </c>
      <c r="C394" s="29" t="s">
        <v>48</v>
      </c>
    </row>
    <row r="395" spans="1:3" x14ac:dyDescent="0.3">
      <c r="A395" s="28" t="s">
        <v>47</v>
      </c>
      <c r="B395" s="32">
        <f>Quota!F$27</f>
        <v>28254</v>
      </c>
      <c r="C395" s="29" t="s">
        <v>48</v>
      </c>
    </row>
    <row r="396" spans="1:3" x14ac:dyDescent="0.3">
      <c r="A396" s="28" t="s">
        <v>47</v>
      </c>
      <c r="B396" s="32">
        <f>Quota!G$27</f>
        <v>25021.200000000001</v>
      </c>
      <c r="C396" s="29" t="s">
        <v>48</v>
      </c>
    </row>
    <row r="397" spans="1:3" x14ac:dyDescent="0.3">
      <c r="A397" s="28" t="s">
        <v>47</v>
      </c>
      <c r="B397" s="32">
        <f>Quota!H$27</f>
        <v>4307.04</v>
      </c>
      <c r="C397" s="29" t="s">
        <v>48</v>
      </c>
    </row>
    <row r="398" spans="1:3" x14ac:dyDescent="0.3">
      <c r="A398" s="28" t="s">
        <v>47</v>
      </c>
      <c r="B398" s="32">
        <f>Quota!I$27</f>
        <v>15263.76</v>
      </c>
      <c r="C398" s="29" t="s">
        <v>48</v>
      </c>
    </row>
    <row r="399" spans="1:3" x14ac:dyDescent="0.3">
      <c r="A399" s="28" t="s">
        <v>47</v>
      </c>
      <c r="B399" s="32">
        <f>Quota!J$27</f>
        <v>8538.24</v>
      </c>
      <c r="C399" s="29" t="s">
        <v>48</v>
      </c>
    </row>
    <row r="400" spans="1:3" x14ac:dyDescent="0.3">
      <c r="A400" s="28" t="s">
        <v>47</v>
      </c>
      <c r="B400" s="32">
        <f>Quota!K$27</f>
        <v>14691.36</v>
      </c>
      <c r="C400" s="29" t="s">
        <v>48</v>
      </c>
    </row>
    <row r="401" spans="1:3" x14ac:dyDescent="0.3">
      <c r="A401" s="28" t="s">
        <v>47</v>
      </c>
      <c r="B401" s="32">
        <f>Quota!L$27</f>
        <v>17816.88</v>
      </c>
      <c r="C401" s="29" t="s">
        <v>48</v>
      </c>
    </row>
    <row r="402" spans="1:3" x14ac:dyDescent="0.3">
      <c r="A402" s="28" t="s">
        <v>47</v>
      </c>
      <c r="B402" s="32">
        <f>Quota!M$27</f>
        <v>19782.48</v>
      </c>
      <c r="C402" s="29" t="s">
        <v>48</v>
      </c>
    </row>
    <row r="403" spans="1:3" x14ac:dyDescent="0.3">
      <c r="A403" s="28" t="s">
        <v>43</v>
      </c>
    </row>
    <row r="404" spans="1:3" x14ac:dyDescent="0.3">
      <c r="A404" s="28" t="s">
        <v>49</v>
      </c>
    </row>
    <row r="405" spans="1:3" x14ac:dyDescent="0.3">
      <c r="A405" s="28" t="s">
        <v>50</v>
      </c>
    </row>
    <row r="406" spans="1:3" x14ac:dyDescent="0.3">
      <c r="A406" s="29" t="s">
        <v>35</v>
      </c>
    </row>
    <row r="407" spans="1:3" x14ac:dyDescent="0.3">
      <c r="A407" s="28" t="s">
        <v>36</v>
      </c>
      <c r="B407" s="29" t="str">
        <f>Quota!A28</f>
        <v>New Brunswick</v>
      </c>
      <c r="C407" s="28" t="s">
        <v>37</v>
      </c>
    </row>
    <row r="408" spans="1:3" x14ac:dyDescent="0.3">
      <c r="A408" s="28" t="s">
        <v>38</v>
      </c>
    </row>
    <row r="409" spans="1:3" x14ac:dyDescent="0.3">
      <c r="A409" s="29" t="s">
        <v>39</v>
      </c>
    </row>
    <row r="410" spans="1:3" x14ac:dyDescent="0.3">
      <c r="A410" s="28" t="s">
        <v>40</v>
      </c>
      <c r="B410" s="30" t="str">
        <f>Quota!$A$2</f>
        <v>2024</v>
      </c>
      <c r="C410" s="29" t="s">
        <v>41</v>
      </c>
    </row>
    <row r="411" spans="1:3" x14ac:dyDescent="0.3">
      <c r="A411" s="28" t="s">
        <v>42</v>
      </c>
      <c r="B411" s="29" t="str">
        <f>Quota!B$3</f>
        <v>January</v>
      </c>
      <c r="C411" s="29" t="s">
        <v>41</v>
      </c>
    </row>
    <row r="412" spans="1:3" x14ac:dyDescent="0.3">
      <c r="A412" s="29" t="s">
        <v>42</v>
      </c>
      <c r="B412" s="29" t="str">
        <f>Quota!C$3</f>
        <v>February</v>
      </c>
      <c r="C412" s="29" t="s">
        <v>41</v>
      </c>
    </row>
    <row r="413" spans="1:3" x14ac:dyDescent="0.3">
      <c r="A413" s="28" t="s">
        <v>42</v>
      </c>
      <c r="B413" s="29" t="str">
        <f>Quota!D$3</f>
        <v>March</v>
      </c>
      <c r="C413" s="29" t="s">
        <v>41</v>
      </c>
    </row>
    <row r="414" spans="1:3" x14ac:dyDescent="0.3">
      <c r="A414" s="28" t="s">
        <v>42</v>
      </c>
      <c r="B414" s="29" t="str">
        <f>Quota!E$3</f>
        <v>April</v>
      </c>
      <c r="C414" s="29" t="s">
        <v>41</v>
      </c>
    </row>
    <row r="415" spans="1:3" x14ac:dyDescent="0.3">
      <c r="A415" s="28" t="s">
        <v>42</v>
      </c>
      <c r="B415" s="29" t="str">
        <f>Quota!F$3</f>
        <v>May</v>
      </c>
      <c r="C415" s="29" t="s">
        <v>41</v>
      </c>
    </row>
    <row r="416" spans="1:3" x14ac:dyDescent="0.3">
      <c r="A416" s="28" t="s">
        <v>42</v>
      </c>
      <c r="B416" s="29" t="str">
        <f>Quota!G$3</f>
        <v>June</v>
      </c>
      <c r="C416" s="29" t="s">
        <v>41</v>
      </c>
    </row>
    <row r="417" spans="1:3" x14ac:dyDescent="0.3">
      <c r="A417" s="28" t="s">
        <v>42</v>
      </c>
      <c r="B417" s="29" t="str">
        <f>Quota!H$3</f>
        <v>July</v>
      </c>
      <c r="C417" s="29" t="s">
        <v>41</v>
      </c>
    </row>
    <row r="418" spans="1:3" x14ac:dyDescent="0.3">
      <c r="A418" s="28" t="s">
        <v>42</v>
      </c>
      <c r="B418" s="29" t="str">
        <f>Quota!I$3</f>
        <v>August</v>
      </c>
      <c r="C418" s="29" t="s">
        <v>41</v>
      </c>
    </row>
    <row r="419" spans="1:3" x14ac:dyDescent="0.3">
      <c r="A419" s="28" t="s">
        <v>42</v>
      </c>
      <c r="B419" s="29" t="str">
        <f>Quota!J$3</f>
        <v>September</v>
      </c>
      <c r="C419" s="29" t="s">
        <v>41</v>
      </c>
    </row>
    <row r="420" spans="1:3" x14ac:dyDescent="0.3">
      <c r="A420" s="28" t="s">
        <v>42</v>
      </c>
      <c r="B420" s="29" t="str">
        <f>Quota!K$3</f>
        <v>October</v>
      </c>
      <c r="C420" s="29" t="s">
        <v>41</v>
      </c>
    </row>
    <row r="421" spans="1:3" x14ac:dyDescent="0.3">
      <c r="A421" s="28" t="s">
        <v>42</v>
      </c>
      <c r="B421" s="31" t="str">
        <f>Quota!L$3</f>
        <v>November</v>
      </c>
      <c r="C421" s="29" t="s">
        <v>41</v>
      </c>
    </row>
    <row r="422" spans="1:3" x14ac:dyDescent="0.3">
      <c r="A422" s="28" t="s">
        <v>42</v>
      </c>
      <c r="B422" s="31" t="str">
        <f>Quota!M$3</f>
        <v>December</v>
      </c>
      <c r="C422" s="29" t="s">
        <v>41</v>
      </c>
    </row>
    <row r="423" spans="1:3" x14ac:dyDescent="0.3">
      <c r="A423" s="28" t="s">
        <v>43</v>
      </c>
    </row>
    <row r="424" spans="1:3" x14ac:dyDescent="0.3">
      <c r="A424" s="28" t="s">
        <v>44</v>
      </c>
    </row>
    <row r="425" spans="1:3" x14ac:dyDescent="0.3">
      <c r="A425" s="28" t="s">
        <v>45</v>
      </c>
    </row>
    <row r="426" spans="1:3" x14ac:dyDescent="0.3">
      <c r="A426" s="28" t="s">
        <v>46</v>
      </c>
    </row>
    <row r="427" spans="1:3" x14ac:dyDescent="0.3">
      <c r="A427" s="28" t="s">
        <v>40</v>
      </c>
      <c r="B427" s="29" t="str">
        <f>Quota!A$5</f>
        <v>Quantity (kilogram of butterfat/day)</v>
      </c>
      <c r="C427" s="29" t="s">
        <v>41</v>
      </c>
    </row>
    <row r="428" spans="1:3" x14ac:dyDescent="0.3">
      <c r="A428" s="28" t="s">
        <v>47</v>
      </c>
      <c r="B428" s="34">
        <f>Quota!B$29</f>
        <v>2</v>
      </c>
      <c r="C428" s="29" t="s">
        <v>48</v>
      </c>
    </row>
    <row r="429" spans="1:3" x14ac:dyDescent="0.3">
      <c r="A429" s="28" t="s">
        <v>47</v>
      </c>
      <c r="B429" s="34">
        <f>Quota!D$25</f>
        <v>398.33</v>
      </c>
      <c r="C429" s="29" t="s">
        <v>48</v>
      </c>
    </row>
    <row r="430" spans="1:3" x14ac:dyDescent="0.3">
      <c r="A430" s="28" t="s">
        <v>47</v>
      </c>
      <c r="B430" s="34">
        <f>Quota!D$29</f>
        <v>11.6</v>
      </c>
      <c r="C430" s="29" t="s">
        <v>48</v>
      </c>
    </row>
    <row r="431" spans="1:3" x14ac:dyDescent="0.3">
      <c r="A431" s="28" t="s">
        <v>47</v>
      </c>
      <c r="B431" s="34">
        <f>Quota!E$29</f>
        <v>49.6</v>
      </c>
      <c r="C431" s="29" t="s">
        <v>48</v>
      </c>
    </row>
    <row r="432" spans="1:3" x14ac:dyDescent="0.3">
      <c r="A432" s="28" t="s">
        <v>47</v>
      </c>
      <c r="B432" s="34">
        <f>Quota!F$29</f>
        <v>13</v>
      </c>
      <c r="C432" s="29" t="s">
        <v>48</v>
      </c>
    </row>
    <row r="433" spans="1:3" x14ac:dyDescent="0.3">
      <c r="A433" s="28" t="s">
        <v>47</v>
      </c>
      <c r="B433" s="34">
        <f>Quota!G$29</f>
        <v>0</v>
      </c>
      <c r="C433" s="29" t="s">
        <v>48</v>
      </c>
    </row>
    <row r="434" spans="1:3" x14ac:dyDescent="0.3">
      <c r="A434" s="28" t="s">
        <v>47</v>
      </c>
      <c r="B434" s="34">
        <f>Quota!H$29</f>
        <v>0</v>
      </c>
      <c r="C434" s="29" t="s">
        <v>48</v>
      </c>
    </row>
    <row r="435" spans="1:3" x14ac:dyDescent="0.3">
      <c r="A435" s="28" t="s">
        <v>47</v>
      </c>
      <c r="B435" s="34">
        <f>Quota!I$29</f>
        <v>2</v>
      </c>
      <c r="C435" s="29" t="s">
        <v>48</v>
      </c>
    </row>
    <row r="436" spans="1:3" x14ac:dyDescent="0.3">
      <c r="A436" s="28" t="s">
        <v>47</v>
      </c>
      <c r="B436" s="34">
        <f>Quota!J$29</f>
        <v>0</v>
      </c>
      <c r="C436" s="29" t="s">
        <v>48</v>
      </c>
    </row>
    <row r="437" spans="1:3" x14ac:dyDescent="0.3">
      <c r="A437" s="28" t="s">
        <v>47</v>
      </c>
      <c r="B437" s="34">
        <f>Quota!K$29</f>
        <v>0</v>
      </c>
      <c r="C437" s="29" t="s">
        <v>48</v>
      </c>
    </row>
    <row r="438" spans="1:3" x14ac:dyDescent="0.3">
      <c r="A438" s="28" t="s">
        <v>47</v>
      </c>
      <c r="B438" s="34">
        <f>Quota!L$29</f>
        <v>0.5</v>
      </c>
      <c r="C438" s="29" t="s">
        <v>48</v>
      </c>
    </row>
    <row r="439" spans="1:3" x14ac:dyDescent="0.3">
      <c r="A439" s="28" t="s">
        <v>47</v>
      </c>
      <c r="B439" s="34">
        <f>Quota!M$29</f>
        <v>0.5</v>
      </c>
      <c r="C439" s="29" t="s">
        <v>48</v>
      </c>
    </row>
    <row r="440" spans="1:3" x14ac:dyDescent="0.3">
      <c r="A440" s="28" t="s">
        <v>43</v>
      </c>
    </row>
    <row r="441" spans="1:3" x14ac:dyDescent="0.3">
      <c r="A441" s="28" t="s">
        <v>46</v>
      </c>
    </row>
    <row r="442" spans="1:3" x14ac:dyDescent="0.3">
      <c r="A442" s="28" t="s">
        <v>40</v>
      </c>
      <c r="B442" s="29" t="str">
        <f>Quota!A$6</f>
        <v>Average price ($/kg of butterfat/day)</v>
      </c>
      <c r="C442" s="29" t="s">
        <v>41</v>
      </c>
    </row>
    <row r="443" spans="1:3" x14ac:dyDescent="0.3">
      <c r="A443" s="28" t="s">
        <v>47</v>
      </c>
      <c r="B443" s="33">
        <f>Quota!B$30</f>
        <v>24000</v>
      </c>
      <c r="C443" s="29" t="s">
        <v>48</v>
      </c>
    </row>
    <row r="444" spans="1:3" x14ac:dyDescent="0.3">
      <c r="A444" s="28" t="s">
        <v>47</v>
      </c>
      <c r="B444" s="33">
        <f>Quota!D$26</f>
        <v>24000</v>
      </c>
      <c r="C444" s="29" t="s">
        <v>48</v>
      </c>
    </row>
    <row r="445" spans="1:3" x14ac:dyDescent="0.3">
      <c r="A445" s="28" t="s">
        <v>47</v>
      </c>
      <c r="B445" s="33">
        <f>Quota!D$30</f>
        <v>24000</v>
      </c>
      <c r="C445" s="29" t="s">
        <v>48</v>
      </c>
    </row>
    <row r="446" spans="1:3" x14ac:dyDescent="0.3">
      <c r="A446" s="28" t="s">
        <v>47</v>
      </c>
      <c r="B446" s="33">
        <f>Quota!E$30</f>
        <v>24000</v>
      </c>
      <c r="C446" s="29" t="s">
        <v>48</v>
      </c>
    </row>
    <row r="447" spans="1:3" x14ac:dyDescent="0.3">
      <c r="A447" s="28" t="s">
        <v>47</v>
      </c>
      <c r="B447" s="33">
        <f>Quota!F$30</f>
        <v>24000</v>
      </c>
      <c r="C447" s="29" t="s">
        <v>48</v>
      </c>
    </row>
    <row r="448" spans="1:3" x14ac:dyDescent="0.3">
      <c r="A448" s="28" t="s">
        <v>47</v>
      </c>
      <c r="B448" s="33">
        <f>Quota!G$30</f>
        <v>0</v>
      </c>
      <c r="C448" s="29" t="s">
        <v>48</v>
      </c>
    </row>
    <row r="449" spans="1:3" x14ac:dyDescent="0.3">
      <c r="A449" s="28" t="s">
        <v>47</v>
      </c>
      <c r="B449" s="33">
        <f>Quota!H$30</f>
        <v>0</v>
      </c>
      <c r="C449" s="29" t="s">
        <v>48</v>
      </c>
    </row>
    <row r="450" spans="1:3" x14ac:dyDescent="0.3">
      <c r="A450" s="28" t="s">
        <v>47</v>
      </c>
      <c r="B450" s="33">
        <f>Quota!I$30</f>
        <v>24000</v>
      </c>
      <c r="C450" s="29" t="s">
        <v>48</v>
      </c>
    </row>
    <row r="451" spans="1:3" x14ac:dyDescent="0.3">
      <c r="A451" s="28" t="s">
        <v>47</v>
      </c>
      <c r="B451" s="33">
        <f>Quota!J$30</f>
        <v>0</v>
      </c>
      <c r="C451" s="29" t="s">
        <v>48</v>
      </c>
    </row>
    <row r="452" spans="1:3" x14ac:dyDescent="0.3">
      <c r="A452" s="28" t="s">
        <v>47</v>
      </c>
      <c r="B452" s="33">
        <f>Quota!K$30</f>
        <v>0</v>
      </c>
      <c r="C452" s="29" t="s">
        <v>48</v>
      </c>
    </row>
    <row r="453" spans="1:3" x14ac:dyDescent="0.3">
      <c r="A453" s="28" t="s">
        <v>47</v>
      </c>
      <c r="B453" s="33">
        <f>Quota!L$30</f>
        <v>24000</v>
      </c>
      <c r="C453" s="29" t="s">
        <v>48</v>
      </c>
    </row>
    <row r="454" spans="1:3" x14ac:dyDescent="0.3">
      <c r="A454" s="28" t="s">
        <v>47</v>
      </c>
      <c r="B454" s="33">
        <f>Quota!M$30</f>
        <v>24000</v>
      </c>
      <c r="C454" s="29" t="s">
        <v>48</v>
      </c>
    </row>
    <row r="455" spans="1:3" x14ac:dyDescent="0.3">
      <c r="A455" s="28" t="s">
        <v>43</v>
      </c>
    </row>
    <row r="456" spans="1:3" x14ac:dyDescent="0.3">
      <c r="A456" s="28" t="s">
        <v>46</v>
      </c>
    </row>
    <row r="457" spans="1:3" x14ac:dyDescent="0.3">
      <c r="A457" s="28" t="s">
        <v>40</v>
      </c>
      <c r="B457" s="29" t="str">
        <f>Quota!A$5</f>
        <v>Quantity (kilogram of butterfat/day)</v>
      </c>
      <c r="C457" s="29" t="s">
        <v>41</v>
      </c>
    </row>
    <row r="458" spans="1:3" x14ac:dyDescent="0.3">
      <c r="A458" s="28" t="s">
        <v>47</v>
      </c>
      <c r="B458" s="32">
        <f>Quota!B$31</f>
        <v>48</v>
      </c>
      <c r="C458" s="29" t="s">
        <v>48</v>
      </c>
    </row>
    <row r="459" spans="1:3" x14ac:dyDescent="0.3">
      <c r="A459" s="28" t="s">
        <v>47</v>
      </c>
      <c r="B459" s="32">
        <f>Quota!D$27</f>
        <v>9559.92</v>
      </c>
      <c r="C459" s="29" t="s">
        <v>48</v>
      </c>
    </row>
    <row r="460" spans="1:3" x14ac:dyDescent="0.3">
      <c r="A460" s="28" t="s">
        <v>47</v>
      </c>
      <c r="B460" s="32">
        <f>Quota!D$31</f>
        <v>278.39999999999998</v>
      </c>
      <c r="C460" s="29" t="s">
        <v>48</v>
      </c>
    </row>
    <row r="461" spans="1:3" x14ac:dyDescent="0.3">
      <c r="A461" s="28" t="s">
        <v>47</v>
      </c>
      <c r="B461" s="32">
        <f>Quota!E$31</f>
        <v>1190.4000000000001</v>
      </c>
      <c r="C461" s="29" t="s">
        <v>48</v>
      </c>
    </row>
    <row r="462" spans="1:3" x14ac:dyDescent="0.3">
      <c r="A462" s="28" t="s">
        <v>47</v>
      </c>
      <c r="B462" s="32">
        <f>Quota!F$31</f>
        <v>312</v>
      </c>
      <c r="C462" s="29" t="s">
        <v>48</v>
      </c>
    </row>
    <row r="463" spans="1:3" x14ac:dyDescent="0.3">
      <c r="A463" s="28" t="s">
        <v>47</v>
      </c>
      <c r="B463" s="32">
        <f>Quota!G$31</f>
        <v>0</v>
      </c>
      <c r="C463" s="29" t="s">
        <v>48</v>
      </c>
    </row>
    <row r="464" spans="1:3" x14ac:dyDescent="0.3">
      <c r="A464" s="28" t="s">
        <v>47</v>
      </c>
      <c r="B464" s="32">
        <f>Quota!H$31</f>
        <v>0</v>
      </c>
      <c r="C464" s="29" t="s">
        <v>48</v>
      </c>
    </row>
    <row r="465" spans="1:3" x14ac:dyDescent="0.3">
      <c r="A465" s="28" t="s">
        <v>47</v>
      </c>
      <c r="B465" s="32">
        <f>Quota!I$31</f>
        <v>48</v>
      </c>
      <c r="C465" s="29" t="s">
        <v>48</v>
      </c>
    </row>
    <row r="466" spans="1:3" x14ac:dyDescent="0.3">
      <c r="A466" s="28" t="s">
        <v>47</v>
      </c>
      <c r="B466" s="32">
        <f>Quota!J$31</f>
        <v>0</v>
      </c>
      <c r="C466" s="29" t="s">
        <v>48</v>
      </c>
    </row>
    <row r="467" spans="1:3" x14ac:dyDescent="0.3">
      <c r="A467" s="28" t="s">
        <v>47</v>
      </c>
      <c r="B467" s="32">
        <f>Quota!K$31</f>
        <v>0</v>
      </c>
      <c r="C467" s="29" t="s">
        <v>48</v>
      </c>
    </row>
    <row r="468" spans="1:3" x14ac:dyDescent="0.3">
      <c r="A468" s="28" t="s">
        <v>47</v>
      </c>
      <c r="B468" s="32">
        <f>Quota!L$31</f>
        <v>12</v>
      </c>
      <c r="C468" s="29" t="s">
        <v>48</v>
      </c>
    </row>
    <row r="469" spans="1:3" x14ac:dyDescent="0.3">
      <c r="A469" s="28" t="s">
        <v>47</v>
      </c>
      <c r="B469" s="32">
        <f>Quota!M$31</f>
        <v>12</v>
      </c>
      <c r="C469" s="29" t="s">
        <v>48</v>
      </c>
    </row>
    <row r="470" spans="1:3" x14ac:dyDescent="0.3">
      <c r="A470" s="28" t="s">
        <v>43</v>
      </c>
    </row>
    <row r="471" spans="1:3" x14ac:dyDescent="0.3">
      <c r="A471" s="28" t="s">
        <v>49</v>
      </c>
    </row>
    <row r="472" spans="1:3" x14ac:dyDescent="0.3">
      <c r="A472" s="28" t="s">
        <v>50</v>
      </c>
    </row>
    <row r="473" spans="1:3" x14ac:dyDescent="0.3">
      <c r="A473" s="29" t="s">
        <v>35</v>
      </c>
    </row>
    <row r="474" spans="1:3" x14ac:dyDescent="0.3">
      <c r="A474" s="28" t="s">
        <v>36</v>
      </c>
      <c r="B474" s="29" t="str">
        <f>Quota!A32</f>
        <v>Nova Scotia</v>
      </c>
      <c r="C474" s="28" t="s">
        <v>37</v>
      </c>
    </row>
    <row r="475" spans="1:3" x14ac:dyDescent="0.3">
      <c r="A475" s="28" t="s">
        <v>38</v>
      </c>
    </row>
    <row r="476" spans="1:3" x14ac:dyDescent="0.3">
      <c r="A476" s="29" t="s">
        <v>39</v>
      </c>
    </row>
    <row r="477" spans="1:3" x14ac:dyDescent="0.3">
      <c r="A477" s="28" t="s">
        <v>40</v>
      </c>
      <c r="B477" s="30" t="str">
        <f>Quota!$A$2</f>
        <v>2024</v>
      </c>
      <c r="C477" s="29" t="s">
        <v>41</v>
      </c>
    </row>
    <row r="478" spans="1:3" x14ac:dyDescent="0.3">
      <c r="A478" s="28" t="s">
        <v>42</v>
      </c>
      <c r="B478" s="29" t="str">
        <f>Quota!B$3</f>
        <v>January</v>
      </c>
      <c r="C478" s="29" t="s">
        <v>41</v>
      </c>
    </row>
    <row r="479" spans="1:3" x14ac:dyDescent="0.3">
      <c r="A479" s="29" t="s">
        <v>42</v>
      </c>
      <c r="B479" s="29" t="str">
        <f>Quota!C$3</f>
        <v>February</v>
      </c>
      <c r="C479" s="29" t="s">
        <v>41</v>
      </c>
    </row>
    <row r="480" spans="1:3" x14ac:dyDescent="0.3">
      <c r="A480" s="28" t="s">
        <v>42</v>
      </c>
      <c r="B480" s="29" t="str">
        <f>Quota!D$3</f>
        <v>March</v>
      </c>
      <c r="C480" s="29" t="s">
        <v>41</v>
      </c>
    </row>
    <row r="481" spans="1:3" x14ac:dyDescent="0.3">
      <c r="A481" s="28" t="s">
        <v>42</v>
      </c>
      <c r="B481" s="29" t="str">
        <f>Quota!E$3</f>
        <v>April</v>
      </c>
      <c r="C481" s="29" t="s">
        <v>41</v>
      </c>
    </row>
    <row r="482" spans="1:3" x14ac:dyDescent="0.3">
      <c r="A482" s="28" t="s">
        <v>42</v>
      </c>
      <c r="B482" s="29" t="str">
        <f>Quota!F$3</f>
        <v>May</v>
      </c>
      <c r="C482" s="29" t="s">
        <v>41</v>
      </c>
    </row>
    <row r="483" spans="1:3" x14ac:dyDescent="0.3">
      <c r="A483" s="28" t="s">
        <v>42</v>
      </c>
      <c r="B483" s="29" t="str">
        <f>Quota!G$3</f>
        <v>June</v>
      </c>
      <c r="C483" s="29" t="s">
        <v>41</v>
      </c>
    </row>
    <row r="484" spans="1:3" x14ac:dyDescent="0.3">
      <c r="A484" s="28" t="s">
        <v>42</v>
      </c>
      <c r="B484" s="29" t="str">
        <f>Quota!H$3</f>
        <v>July</v>
      </c>
      <c r="C484" s="29" t="s">
        <v>41</v>
      </c>
    </row>
    <row r="485" spans="1:3" x14ac:dyDescent="0.3">
      <c r="A485" s="28" t="s">
        <v>42</v>
      </c>
      <c r="B485" s="29" t="str">
        <f>Quota!I$3</f>
        <v>August</v>
      </c>
      <c r="C485" s="29" t="s">
        <v>41</v>
      </c>
    </row>
    <row r="486" spans="1:3" x14ac:dyDescent="0.3">
      <c r="A486" s="28" t="s">
        <v>42</v>
      </c>
      <c r="B486" s="29" t="str">
        <f>Quota!J$3</f>
        <v>September</v>
      </c>
      <c r="C486" s="29" t="s">
        <v>41</v>
      </c>
    </row>
    <row r="487" spans="1:3" x14ac:dyDescent="0.3">
      <c r="A487" s="28" t="s">
        <v>42</v>
      </c>
      <c r="B487" s="29" t="str">
        <f>Quota!K$3</f>
        <v>October</v>
      </c>
      <c r="C487" s="29" t="s">
        <v>41</v>
      </c>
    </row>
    <row r="488" spans="1:3" x14ac:dyDescent="0.3">
      <c r="A488" s="28" t="s">
        <v>42</v>
      </c>
      <c r="B488" s="31" t="str">
        <f>Quota!L$3</f>
        <v>November</v>
      </c>
      <c r="C488" s="29" t="s">
        <v>41</v>
      </c>
    </row>
    <row r="489" spans="1:3" x14ac:dyDescent="0.3">
      <c r="A489" s="28" t="s">
        <v>42</v>
      </c>
      <c r="B489" s="31" t="str">
        <f>Quota!M$3</f>
        <v>December</v>
      </c>
      <c r="C489" s="29" t="s">
        <v>41</v>
      </c>
    </row>
    <row r="490" spans="1:3" x14ac:dyDescent="0.3">
      <c r="A490" s="28" t="s">
        <v>43</v>
      </c>
    </row>
    <row r="491" spans="1:3" x14ac:dyDescent="0.3">
      <c r="A491" s="28" t="s">
        <v>44</v>
      </c>
    </row>
    <row r="492" spans="1:3" x14ac:dyDescent="0.3">
      <c r="A492" s="28" t="s">
        <v>45</v>
      </c>
    </row>
    <row r="493" spans="1:3" x14ac:dyDescent="0.3">
      <c r="A493" s="28" t="s">
        <v>46</v>
      </c>
    </row>
    <row r="494" spans="1:3" x14ac:dyDescent="0.3">
      <c r="A494" s="28" t="s">
        <v>40</v>
      </c>
      <c r="B494" s="29" t="str">
        <f>Quota!A$5</f>
        <v>Quantity (kilogram of butterfat/day)</v>
      </c>
      <c r="C494" s="29" t="s">
        <v>41</v>
      </c>
    </row>
    <row r="495" spans="1:3" x14ac:dyDescent="0.3">
      <c r="A495" s="28" t="s">
        <v>47</v>
      </c>
      <c r="B495" s="34">
        <f>Quota!B$33</f>
        <v>92.49</v>
      </c>
      <c r="C495" s="29" t="s">
        <v>48</v>
      </c>
    </row>
    <row r="496" spans="1:3" x14ac:dyDescent="0.3">
      <c r="A496" s="28" t="s">
        <v>47</v>
      </c>
      <c r="B496" s="34">
        <f>Quota!C$33</f>
        <v>4.29</v>
      </c>
      <c r="C496" s="29" t="s">
        <v>48</v>
      </c>
    </row>
    <row r="497" spans="1:3" x14ac:dyDescent="0.3">
      <c r="A497" s="28" t="s">
        <v>47</v>
      </c>
      <c r="B497" s="34">
        <f>Quota!D$33</f>
        <v>0</v>
      </c>
      <c r="C497" s="29" t="s">
        <v>48</v>
      </c>
    </row>
    <row r="498" spans="1:3" x14ac:dyDescent="0.3">
      <c r="A498" s="28" t="s">
        <v>47</v>
      </c>
      <c r="B498" s="34">
        <f>Quota!E$33</f>
        <v>0</v>
      </c>
      <c r="C498" s="29" t="s">
        <v>48</v>
      </c>
    </row>
    <row r="499" spans="1:3" x14ac:dyDescent="0.3">
      <c r="A499" s="28" t="s">
        <v>47</v>
      </c>
      <c r="B499" s="34">
        <f>Quota!F$33</f>
        <v>2.5</v>
      </c>
      <c r="C499" s="29" t="s">
        <v>48</v>
      </c>
    </row>
    <row r="500" spans="1:3" x14ac:dyDescent="0.3">
      <c r="A500" s="28" t="s">
        <v>47</v>
      </c>
      <c r="B500" s="34">
        <f>Quota!G$33</f>
        <v>51.21</v>
      </c>
      <c r="C500" s="29" t="s">
        <v>48</v>
      </c>
    </row>
    <row r="501" spans="1:3" x14ac:dyDescent="0.3">
      <c r="A501" s="28" t="s">
        <v>47</v>
      </c>
      <c r="B501" s="34">
        <f>Quota!H$33</f>
        <v>0</v>
      </c>
      <c r="C501" s="29" t="s">
        <v>48</v>
      </c>
    </row>
    <row r="502" spans="1:3" x14ac:dyDescent="0.3">
      <c r="A502" s="28" t="s">
        <v>47</v>
      </c>
      <c r="B502" s="34">
        <f>Quota!I$33</f>
        <v>4.7300000000000004</v>
      </c>
      <c r="C502" s="29" t="s">
        <v>48</v>
      </c>
    </row>
    <row r="503" spans="1:3" x14ac:dyDescent="0.3">
      <c r="A503" s="28" t="s">
        <v>47</v>
      </c>
      <c r="B503" s="34">
        <f>Quota!J$33</f>
        <v>2.62</v>
      </c>
      <c r="C503" s="29" t="s">
        <v>48</v>
      </c>
    </row>
    <row r="504" spans="1:3" x14ac:dyDescent="0.3">
      <c r="A504" s="28" t="s">
        <v>47</v>
      </c>
      <c r="B504" s="34">
        <f>Quota!K$33</f>
        <v>5.85</v>
      </c>
      <c r="C504" s="29" t="s">
        <v>48</v>
      </c>
    </row>
    <row r="505" spans="1:3" x14ac:dyDescent="0.3">
      <c r="A505" s="28" t="s">
        <v>47</v>
      </c>
      <c r="B505" s="34">
        <f>Quota!L$33</f>
        <v>0</v>
      </c>
      <c r="C505" s="29" t="s">
        <v>48</v>
      </c>
    </row>
    <row r="506" spans="1:3" x14ac:dyDescent="0.3">
      <c r="A506" s="28" t="s">
        <v>47</v>
      </c>
      <c r="B506" s="34">
        <f>Quota!M$33</f>
        <v>2.16</v>
      </c>
      <c r="C506" s="29" t="s">
        <v>48</v>
      </c>
    </row>
    <row r="507" spans="1:3" x14ac:dyDescent="0.3">
      <c r="A507" s="28" t="s">
        <v>43</v>
      </c>
    </row>
    <row r="508" spans="1:3" x14ac:dyDescent="0.3">
      <c r="A508" s="28" t="s">
        <v>46</v>
      </c>
    </row>
    <row r="509" spans="1:3" x14ac:dyDescent="0.3">
      <c r="A509" s="28" t="s">
        <v>40</v>
      </c>
      <c r="B509" s="29" t="str">
        <f>Quota!A$6</f>
        <v>Average price ($/kg of butterfat/day)</v>
      </c>
      <c r="C509" s="29" t="s">
        <v>41</v>
      </c>
    </row>
    <row r="510" spans="1:3" x14ac:dyDescent="0.3">
      <c r="A510" s="28" t="s">
        <v>47</v>
      </c>
      <c r="B510" s="33">
        <f>Quota!B$34</f>
        <v>24000</v>
      </c>
      <c r="C510" s="29" t="s">
        <v>48</v>
      </c>
    </row>
    <row r="511" spans="1:3" x14ac:dyDescent="0.3">
      <c r="A511" s="28" t="s">
        <v>47</v>
      </c>
      <c r="B511" s="33">
        <f>Quota!C$34</f>
        <v>24000</v>
      </c>
      <c r="C511" s="29" t="s">
        <v>48</v>
      </c>
    </row>
    <row r="512" spans="1:3" x14ac:dyDescent="0.3">
      <c r="A512" s="28" t="s">
        <v>47</v>
      </c>
      <c r="B512" s="33">
        <f>Quota!D$34</f>
        <v>0</v>
      </c>
      <c r="C512" s="29" t="s">
        <v>48</v>
      </c>
    </row>
    <row r="513" spans="1:3" x14ac:dyDescent="0.3">
      <c r="A513" s="28" t="s">
        <v>47</v>
      </c>
      <c r="B513" s="33">
        <f>Quota!E$34</f>
        <v>0</v>
      </c>
      <c r="C513" s="29" t="s">
        <v>48</v>
      </c>
    </row>
    <row r="514" spans="1:3" x14ac:dyDescent="0.3">
      <c r="A514" s="28" t="s">
        <v>47</v>
      </c>
      <c r="B514" s="33">
        <f>Quota!F$34</f>
        <v>24000</v>
      </c>
      <c r="C514" s="29" t="s">
        <v>48</v>
      </c>
    </row>
    <row r="515" spans="1:3" x14ac:dyDescent="0.3">
      <c r="A515" s="28" t="s">
        <v>47</v>
      </c>
      <c r="B515" s="33">
        <f>Quota!G$34</f>
        <v>24000</v>
      </c>
      <c r="C515" s="29" t="s">
        <v>48</v>
      </c>
    </row>
    <row r="516" spans="1:3" x14ac:dyDescent="0.3">
      <c r="A516" s="28" t="s">
        <v>47</v>
      </c>
      <c r="B516" s="33">
        <f>Quota!H$34</f>
        <v>0</v>
      </c>
      <c r="C516" s="29" t="s">
        <v>48</v>
      </c>
    </row>
    <row r="517" spans="1:3" x14ac:dyDescent="0.3">
      <c r="A517" s="28" t="s">
        <v>47</v>
      </c>
      <c r="B517" s="33">
        <f>Quota!I$34</f>
        <v>24000</v>
      </c>
      <c r="C517" s="29" t="s">
        <v>48</v>
      </c>
    </row>
    <row r="518" spans="1:3" x14ac:dyDescent="0.3">
      <c r="A518" s="28" t="s">
        <v>47</v>
      </c>
      <c r="B518" s="33">
        <f>Quota!J$34</f>
        <v>24000</v>
      </c>
      <c r="C518" s="29" t="s">
        <v>48</v>
      </c>
    </row>
    <row r="519" spans="1:3" x14ac:dyDescent="0.3">
      <c r="A519" s="28" t="s">
        <v>47</v>
      </c>
      <c r="B519" s="33">
        <f>Quota!K$34</f>
        <v>24000</v>
      </c>
      <c r="C519" s="29" t="s">
        <v>48</v>
      </c>
    </row>
    <row r="520" spans="1:3" x14ac:dyDescent="0.3">
      <c r="A520" s="28" t="s">
        <v>47</v>
      </c>
      <c r="B520" s="33">
        <f>Quota!L$34</f>
        <v>0</v>
      </c>
      <c r="C520" s="29" t="s">
        <v>48</v>
      </c>
    </row>
    <row r="521" spans="1:3" x14ac:dyDescent="0.3">
      <c r="A521" s="28" t="s">
        <v>47</v>
      </c>
      <c r="B521" s="33">
        <f>Quota!M$34</f>
        <v>24000</v>
      </c>
      <c r="C521" s="29" t="s">
        <v>48</v>
      </c>
    </row>
    <row r="522" spans="1:3" x14ac:dyDescent="0.3">
      <c r="A522" s="28" t="s">
        <v>43</v>
      </c>
    </row>
    <row r="523" spans="1:3" x14ac:dyDescent="0.3">
      <c r="A523" s="28" t="s">
        <v>46</v>
      </c>
    </row>
    <row r="524" spans="1:3" x14ac:dyDescent="0.3">
      <c r="A524" s="28" t="s">
        <v>40</v>
      </c>
      <c r="B524" s="29" t="str">
        <f>Quota!A$5</f>
        <v>Quantity (kilogram of butterfat/day)</v>
      </c>
      <c r="C524" s="29" t="s">
        <v>41</v>
      </c>
    </row>
    <row r="525" spans="1:3" x14ac:dyDescent="0.3">
      <c r="A525" s="28" t="s">
        <v>47</v>
      </c>
      <c r="B525" s="32">
        <f>Quota!B$35</f>
        <v>2219.7600000000002</v>
      </c>
      <c r="C525" s="29" t="s">
        <v>48</v>
      </c>
    </row>
    <row r="526" spans="1:3" x14ac:dyDescent="0.3">
      <c r="A526" s="28" t="s">
        <v>47</v>
      </c>
      <c r="B526" s="32">
        <f>Quota!C$35</f>
        <v>102.96</v>
      </c>
      <c r="C526" s="29" t="s">
        <v>48</v>
      </c>
    </row>
    <row r="527" spans="1:3" x14ac:dyDescent="0.3">
      <c r="A527" s="28" t="s">
        <v>47</v>
      </c>
      <c r="B527" s="32">
        <f>Quota!D$35</f>
        <v>0</v>
      </c>
      <c r="C527" s="29" t="s">
        <v>48</v>
      </c>
    </row>
    <row r="528" spans="1:3" x14ac:dyDescent="0.3">
      <c r="A528" s="28" t="s">
        <v>47</v>
      </c>
      <c r="B528" s="32">
        <f>Quota!E$35</f>
        <v>0</v>
      </c>
      <c r="C528" s="29" t="s">
        <v>48</v>
      </c>
    </row>
    <row r="529" spans="1:3" x14ac:dyDescent="0.3">
      <c r="A529" s="28" t="s">
        <v>47</v>
      </c>
      <c r="B529" s="32">
        <f>Quota!F$35</f>
        <v>60</v>
      </c>
      <c r="C529" s="29" t="s">
        <v>48</v>
      </c>
    </row>
    <row r="530" spans="1:3" x14ac:dyDescent="0.3">
      <c r="A530" s="28" t="s">
        <v>47</v>
      </c>
      <c r="B530" s="32">
        <f>Quota!G$35</f>
        <v>1229.04</v>
      </c>
      <c r="C530" s="29" t="s">
        <v>48</v>
      </c>
    </row>
    <row r="531" spans="1:3" x14ac:dyDescent="0.3">
      <c r="A531" s="28" t="s">
        <v>47</v>
      </c>
      <c r="B531" s="32">
        <f>Quota!H$35</f>
        <v>0</v>
      </c>
      <c r="C531" s="29" t="s">
        <v>48</v>
      </c>
    </row>
    <row r="532" spans="1:3" x14ac:dyDescent="0.3">
      <c r="A532" s="28" t="s">
        <v>47</v>
      </c>
      <c r="B532" s="32">
        <f>Quota!I$35</f>
        <v>113.52000000000001</v>
      </c>
      <c r="C532" s="29" t="s">
        <v>48</v>
      </c>
    </row>
    <row r="533" spans="1:3" x14ac:dyDescent="0.3">
      <c r="A533" s="28" t="s">
        <v>47</v>
      </c>
      <c r="B533" s="32">
        <f>Quota!J$35</f>
        <v>62.88</v>
      </c>
      <c r="C533" s="29" t="s">
        <v>48</v>
      </c>
    </row>
    <row r="534" spans="1:3" x14ac:dyDescent="0.3">
      <c r="A534" s="28" t="s">
        <v>47</v>
      </c>
      <c r="B534" s="32">
        <f>Quota!K$35</f>
        <v>140.4</v>
      </c>
      <c r="C534" s="29" t="s">
        <v>48</v>
      </c>
    </row>
    <row r="535" spans="1:3" x14ac:dyDescent="0.3">
      <c r="A535" s="28" t="s">
        <v>47</v>
      </c>
      <c r="B535" s="32">
        <f>Quota!L$35</f>
        <v>0</v>
      </c>
      <c r="C535" s="29" t="s">
        <v>48</v>
      </c>
    </row>
    <row r="536" spans="1:3" x14ac:dyDescent="0.3">
      <c r="A536" s="28" t="s">
        <v>47</v>
      </c>
      <c r="B536" s="32">
        <f>Quota!M$35</f>
        <v>51.84</v>
      </c>
      <c r="C536" s="29" t="s">
        <v>48</v>
      </c>
    </row>
    <row r="537" spans="1:3" x14ac:dyDescent="0.3">
      <c r="A537" s="28" t="s">
        <v>43</v>
      </c>
    </row>
    <row r="538" spans="1:3" x14ac:dyDescent="0.3">
      <c r="A538" s="28" t="s">
        <v>49</v>
      </c>
    </row>
    <row r="539" spans="1:3" x14ac:dyDescent="0.3">
      <c r="A539" s="28" t="s">
        <v>50</v>
      </c>
    </row>
    <row r="540" spans="1:3" x14ac:dyDescent="0.3">
      <c r="A540" s="29" t="s">
        <v>35</v>
      </c>
    </row>
    <row r="541" spans="1:3" x14ac:dyDescent="0.3">
      <c r="A541" s="28" t="s">
        <v>36</v>
      </c>
      <c r="B541" s="29" t="str">
        <f>Quota!A36</f>
        <v>Prince Edward Island</v>
      </c>
      <c r="C541" s="28" t="s">
        <v>37</v>
      </c>
    </row>
    <row r="542" spans="1:3" x14ac:dyDescent="0.3">
      <c r="A542" s="28" t="s">
        <v>38</v>
      </c>
    </row>
    <row r="543" spans="1:3" x14ac:dyDescent="0.3">
      <c r="A543" s="29" t="s">
        <v>39</v>
      </c>
    </row>
    <row r="544" spans="1:3" x14ac:dyDescent="0.3">
      <c r="A544" s="28" t="s">
        <v>40</v>
      </c>
      <c r="B544" s="30" t="str">
        <f>Quota!$A$2</f>
        <v>2024</v>
      </c>
      <c r="C544" s="29" t="s">
        <v>41</v>
      </c>
    </row>
    <row r="545" spans="1:3" x14ac:dyDescent="0.3">
      <c r="A545" s="28" t="s">
        <v>42</v>
      </c>
      <c r="B545" s="29" t="str">
        <f>Quota!B$3</f>
        <v>January</v>
      </c>
      <c r="C545" s="29" t="s">
        <v>41</v>
      </c>
    </row>
    <row r="546" spans="1:3" x14ac:dyDescent="0.3">
      <c r="A546" s="29" t="s">
        <v>42</v>
      </c>
      <c r="B546" s="29" t="str">
        <f>Quota!C$3</f>
        <v>February</v>
      </c>
      <c r="C546" s="29" t="s">
        <v>41</v>
      </c>
    </row>
    <row r="547" spans="1:3" x14ac:dyDescent="0.3">
      <c r="A547" s="28" t="s">
        <v>42</v>
      </c>
      <c r="B547" s="29" t="str">
        <f>Quota!D$3</f>
        <v>March</v>
      </c>
      <c r="C547" s="29" t="s">
        <v>41</v>
      </c>
    </row>
    <row r="548" spans="1:3" x14ac:dyDescent="0.3">
      <c r="A548" s="28" t="s">
        <v>42</v>
      </c>
      <c r="B548" s="29" t="str">
        <f>Quota!E$3</f>
        <v>April</v>
      </c>
      <c r="C548" s="29" t="s">
        <v>41</v>
      </c>
    </row>
    <row r="549" spans="1:3" x14ac:dyDescent="0.3">
      <c r="A549" s="28" t="s">
        <v>42</v>
      </c>
      <c r="B549" s="29" t="str">
        <f>Quota!F$3</f>
        <v>May</v>
      </c>
      <c r="C549" s="29" t="s">
        <v>41</v>
      </c>
    </row>
    <row r="550" spans="1:3" x14ac:dyDescent="0.3">
      <c r="A550" s="28" t="s">
        <v>42</v>
      </c>
      <c r="B550" s="29" t="str">
        <f>Quota!G$3</f>
        <v>June</v>
      </c>
      <c r="C550" s="29" t="s">
        <v>41</v>
      </c>
    </row>
    <row r="551" spans="1:3" x14ac:dyDescent="0.3">
      <c r="A551" s="28" t="s">
        <v>42</v>
      </c>
      <c r="B551" s="29" t="str">
        <f>Quota!H$3</f>
        <v>July</v>
      </c>
      <c r="C551" s="29" t="s">
        <v>41</v>
      </c>
    </row>
    <row r="552" spans="1:3" x14ac:dyDescent="0.3">
      <c r="A552" s="28" t="s">
        <v>42</v>
      </c>
      <c r="B552" s="29" t="str">
        <f>Quota!I$3</f>
        <v>August</v>
      </c>
      <c r="C552" s="29" t="s">
        <v>41</v>
      </c>
    </row>
    <row r="553" spans="1:3" x14ac:dyDescent="0.3">
      <c r="A553" s="28" t="s">
        <v>42</v>
      </c>
      <c r="B553" s="29" t="str">
        <f>Quota!J$3</f>
        <v>September</v>
      </c>
      <c r="C553" s="29" t="s">
        <v>41</v>
      </c>
    </row>
    <row r="554" spans="1:3" x14ac:dyDescent="0.3">
      <c r="A554" s="28" t="s">
        <v>42</v>
      </c>
      <c r="B554" s="29" t="str">
        <f>Quota!K$3</f>
        <v>October</v>
      </c>
      <c r="C554" s="29" t="s">
        <v>41</v>
      </c>
    </row>
    <row r="555" spans="1:3" x14ac:dyDescent="0.3">
      <c r="A555" s="28" t="s">
        <v>42</v>
      </c>
      <c r="B555" s="31" t="str">
        <f>Quota!L$3</f>
        <v>November</v>
      </c>
      <c r="C555" s="29" t="s">
        <v>41</v>
      </c>
    </row>
    <row r="556" spans="1:3" x14ac:dyDescent="0.3">
      <c r="A556" s="28" t="s">
        <v>42</v>
      </c>
      <c r="B556" s="31" t="str">
        <f>Quota!M$3</f>
        <v>December</v>
      </c>
      <c r="C556" s="29" t="s">
        <v>41</v>
      </c>
    </row>
    <row r="557" spans="1:3" x14ac:dyDescent="0.3">
      <c r="A557" s="28" t="s">
        <v>43</v>
      </c>
    </row>
    <row r="558" spans="1:3" x14ac:dyDescent="0.3">
      <c r="A558" s="28" t="s">
        <v>44</v>
      </c>
    </row>
    <row r="559" spans="1:3" x14ac:dyDescent="0.3">
      <c r="A559" s="28" t="s">
        <v>45</v>
      </c>
    </row>
    <row r="560" spans="1:3" x14ac:dyDescent="0.3">
      <c r="A560" s="28" t="s">
        <v>46</v>
      </c>
    </row>
    <row r="561" spans="1:3" x14ac:dyDescent="0.3">
      <c r="A561" s="28" t="s">
        <v>40</v>
      </c>
      <c r="B561" s="29" t="str">
        <f>Quota!A$5</f>
        <v>Quantity (kilogram of butterfat/day)</v>
      </c>
      <c r="C561" s="29" t="s">
        <v>41</v>
      </c>
    </row>
    <row r="562" spans="1:3" x14ac:dyDescent="0.3">
      <c r="A562" s="28" t="s">
        <v>47</v>
      </c>
      <c r="B562" s="34">
        <f>Quota!B$37</f>
        <v>2</v>
      </c>
      <c r="C562" s="29" t="s">
        <v>48</v>
      </c>
    </row>
    <row r="563" spans="1:3" x14ac:dyDescent="0.3">
      <c r="A563" s="28" t="s">
        <v>47</v>
      </c>
      <c r="B563" s="34">
        <f>Quota!C$37</f>
        <v>28.61</v>
      </c>
      <c r="C563" s="29" t="s">
        <v>48</v>
      </c>
    </row>
    <row r="564" spans="1:3" x14ac:dyDescent="0.3">
      <c r="A564" s="28" t="s">
        <v>47</v>
      </c>
      <c r="B564" s="34">
        <f>Quota!D$37</f>
        <v>59.09</v>
      </c>
      <c r="C564" s="29" t="s">
        <v>48</v>
      </c>
    </row>
    <row r="565" spans="1:3" x14ac:dyDescent="0.3">
      <c r="A565" s="28" t="s">
        <v>47</v>
      </c>
      <c r="B565" s="34">
        <f>Quota!E$37</f>
        <v>2</v>
      </c>
      <c r="C565" s="29" t="s">
        <v>48</v>
      </c>
    </row>
    <row r="566" spans="1:3" x14ac:dyDescent="0.3">
      <c r="A566" s="28" t="s">
        <v>47</v>
      </c>
      <c r="B566" s="34">
        <f>Quota!F$37</f>
        <v>0</v>
      </c>
      <c r="C566" s="29" t="s">
        <v>48</v>
      </c>
    </row>
    <row r="567" spans="1:3" x14ac:dyDescent="0.3">
      <c r="A567" s="28" t="s">
        <v>47</v>
      </c>
      <c r="B567" s="34">
        <f>Quota!G$37</f>
        <v>0</v>
      </c>
      <c r="C567" s="29" t="s">
        <v>48</v>
      </c>
    </row>
    <row r="568" spans="1:3" x14ac:dyDescent="0.3">
      <c r="A568" s="28" t="s">
        <v>47</v>
      </c>
      <c r="B568" s="34">
        <f>Quota!H$37</f>
        <v>1</v>
      </c>
      <c r="C568" s="29" t="s">
        <v>48</v>
      </c>
    </row>
    <row r="569" spans="1:3" x14ac:dyDescent="0.3">
      <c r="A569" s="28" t="s">
        <v>47</v>
      </c>
      <c r="B569" s="34">
        <f>Quota!I$37</f>
        <v>31.6</v>
      </c>
      <c r="C569" s="29" t="s">
        <v>48</v>
      </c>
    </row>
    <row r="570" spans="1:3" x14ac:dyDescent="0.3">
      <c r="A570" s="28" t="s">
        <v>47</v>
      </c>
      <c r="B570" s="34">
        <f>Quota!J$37</f>
        <v>4</v>
      </c>
      <c r="C570" s="29" t="s">
        <v>48</v>
      </c>
    </row>
    <row r="571" spans="1:3" x14ac:dyDescent="0.3">
      <c r="A571" s="28" t="s">
        <v>47</v>
      </c>
      <c r="B571" s="34">
        <f>Quota!K$37</f>
        <v>0</v>
      </c>
      <c r="C571" s="29" t="s">
        <v>48</v>
      </c>
    </row>
    <row r="572" spans="1:3" x14ac:dyDescent="0.3">
      <c r="A572" s="28" t="s">
        <v>47</v>
      </c>
      <c r="B572" s="34">
        <f>Quota!L$37</f>
        <v>0</v>
      </c>
      <c r="C572" s="29" t="s">
        <v>48</v>
      </c>
    </row>
    <row r="573" spans="1:3" x14ac:dyDescent="0.3">
      <c r="A573" s="28" t="s">
        <v>47</v>
      </c>
      <c r="B573" s="34">
        <f>Quota!M$37</f>
        <v>0</v>
      </c>
      <c r="C573" s="29" t="s">
        <v>48</v>
      </c>
    </row>
    <row r="574" spans="1:3" x14ac:dyDescent="0.3">
      <c r="A574" s="28" t="s">
        <v>43</v>
      </c>
    </row>
    <row r="575" spans="1:3" x14ac:dyDescent="0.3">
      <c r="A575" s="28" t="s">
        <v>46</v>
      </c>
    </row>
    <row r="576" spans="1:3" x14ac:dyDescent="0.3">
      <c r="A576" s="28" t="s">
        <v>40</v>
      </c>
      <c r="B576" s="29" t="str">
        <f>Quota!A$6</f>
        <v>Average price ($/kg of butterfat/day)</v>
      </c>
      <c r="C576" s="29" t="s">
        <v>41</v>
      </c>
    </row>
    <row r="577" spans="1:3" x14ac:dyDescent="0.3">
      <c r="A577" s="28" t="s">
        <v>47</v>
      </c>
      <c r="B577" s="33">
        <f>Quota!B$38</f>
        <v>24000</v>
      </c>
      <c r="C577" s="29" t="s">
        <v>48</v>
      </c>
    </row>
    <row r="578" spans="1:3" x14ac:dyDescent="0.3">
      <c r="A578" s="28" t="s">
        <v>47</v>
      </c>
      <c r="B578" s="33">
        <f>Quota!C$38</f>
        <v>24000</v>
      </c>
      <c r="C578" s="29" t="s">
        <v>48</v>
      </c>
    </row>
    <row r="579" spans="1:3" x14ac:dyDescent="0.3">
      <c r="A579" s="28" t="s">
        <v>47</v>
      </c>
      <c r="B579" s="33">
        <f>Quota!D$38</f>
        <v>24000</v>
      </c>
      <c r="C579" s="29" t="s">
        <v>48</v>
      </c>
    </row>
    <row r="580" spans="1:3" x14ac:dyDescent="0.3">
      <c r="A580" s="28" t="s">
        <v>47</v>
      </c>
      <c r="B580" s="33">
        <f>Quota!E$38</f>
        <v>24000</v>
      </c>
      <c r="C580" s="29" t="s">
        <v>48</v>
      </c>
    </row>
    <row r="581" spans="1:3" x14ac:dyDescent="0.3">
      <c r="A581" s="28" t="s">
        <v>47</v>
      </c>
      <c r="B581" s="33">
        <f>Quota!F$38</f>
        <v>0</v>
      </c>
      <c r="C581" s="29" t="s">
        <v>48</v>
      </c>
    </row>
    <row r="582" spans="1:3" x14ac:dyDescent="0.3">
      <c r="A582" s="28" t="s">
        <v>47</v>
      </c>
      <c r="B582" s="33">
        <f>Quota!G$38</f>
        <v>0</v>
      </c>
      <c r="C582" s="29" t="s">
        <v>48</v>
      </c>
    </row>
    <row r="583" spans="1:3" x14ac:dyDescent="0.3">
      <c r="A583" s="28" t="s">
        <v>47</v>
      </c>
      <c r="B583" s="33">
        <f>Quota!H$38</f>
        <v>24000</v>
      </c>
      <c r="C583" s="29" t="s">
        <v>48</v>
      </c>
    </row>
    <row r="584" spans="1:3" x14ac:dyDescent="0.3">
      <c r="A584" s="28" t="s">
        <v>47</v>
      </c>
      <c r="B584" s="33">
        <f>Quota!I$38</f>
        <v>24000</v>
      </c>
      <c r="C584" s="29" t="s">
        <v>48</v>
      </c>
    </row>
    <row r="585" spans="1:3" x14ac:dyDescent="0.3">
      <c r="A585" s="28" t="s">
        <v>47</v>
      </c>
      <c r="B585" s="33">
        <f>Quota!J$38</f>
        <v>24000</v>
      </c>
      <c r="C585" s="29" t="s">
        <v>48</v>
      </c>
    </row>
    <row r="586" spans="1:3" x14ac:dyDescent="0.3">
      <c r="A586" s="28" t="s">
        <v>47</v>
      </c>
      <c r="B586" s="33">
        <f>Quota!K$38</f>
        <v>0</v>
      </c>
      <c r="C586" s="29" t="s">
        <v>48</v>
      </c>
    </row>
    <row r="587" spans="1:3" x14ac:dyDescent="0.3">
      <c r="A587" s="28" t="s">
        <v>47</v>
      </c>
      <c r="B587" s="33">
        <f>Quota!L$38</f>
        <v>0</v>
      </c>
      <c r="C587" s="29" t="s">
        <v>48</v>
      </c>
    </row>
    <row r="588" spans="1:3" x14ac:dyDescent="0.3">
      <c r="A588" s="28" t="s">
        <v>47</v>
      </c>
      <c r="B588" s="33">
        <f>Quota!M$38</f>
        <v>0</v>
      </c>
      <c r="C588" s="29" t="s">
        <v>48</v>
      </c>
    </row>
    <row r="589" spans="1:3" x14ac:dyDescent="0.3">
      <c r="A589" s="28" t="s">
        <v>43</v>
      </c>
    </row>
    <row r="590" spans="1:3" x14ac:dyDescent="0.3">
      <c r="A590" s="28" t="s">
        <v>46</v>
      </c>
    </row>
    <row r="591" spans="1:3" x14ac:dyDescent="0.3">
      <c r="A591" s="28" t="s">
        <v>40</v>
      </c>
      <c r="B591" s="29" t="str">
        <f>Quota!A$5</f>
        <v>Quantity (kilogram of butterfat/day)</v>
      </c>
      <c r="C591" s="29" t="s">
        <v>41</v>
      </c>
    </row>
    <row r="592" spans="1:3" x14ac:dyDescent="0.3">
      <c r="A592" s="28" t="s">
        <v>47</v>
      </c>
      <c r="B592" s="32">
        <f>Quota!B$39</f>
        <v>48</v>
      </c>
      <c r="C592" s="29" t="s">
        <v>48</v>
      </c>
    </row>
    <row r="593" spans="1:3" x14ac:dyDescent="0.3">
      <c r="A593" s="28" t="s">
        <v>47</v>
      </c>
      <c r="B593" s="32">
        <f>Quota!C$39</f>
        <v>686.64</v>
      </c>
      <c r="C593" s="29" t="s">
        <v>48</v>
      </c>
    </row>
    <row r="594" spans="1:3" x14ac:dyDescent="0.3">
      <c r="A594" s="28" t="s">
        <v>47</v>
      </c>
      <c r="B594" s="32">
        <f>Quota!D$39</f>
        <v>1418.16</v>
      </c>
      <c r="C594" s="29" t="s">
        <v>48</v>
      </c>
    </row>
    <row r="595" spans="1:3" x14ac:dyDescent="0.3">
      <c r="A595" s="28" t="s">
        <v>47</v>
      </c>
      <c r="B595" s="32">
        <f>Quota!E$39</f>
        <v>48</v>
      </c>
      <c r="C595" s="29" t="s">
        <v>48</v>
      </c>
    </row>
    <row r="596" spans="1:3" x14ac:dyDescent="0.3">
      <c r="A596" s="28" t="s">
        <v>47</v>
      </c>
      <c r="B596" s="32">
        <f>Quota!F$39</f>
        <v>0</v>
      </c>
      <c r="C596" s="29" t="s">
        <v>48</v>
      </c>
    </row>
    <row r="597" spans="1:3" x14ac:dyDescent="0.3">
      <c r="A597" s="28" t="s">
        <v>47</v>
      </c>
      <c r="B597" s="32">
        <f>Quota!G$39</f>
        <v>0</v>
      </c>
      <c r="C597" s="29" t="s">
        <v>48</v>
      </c>
    </row>
    <row r="598" spans="1:3" x14ac:dyDescent="0.3">
      <c r="A598" s="28" t="s">
        <v>47</v>
      </c>
      <c r="B598" s="32">
        <f>Quota!H$39</f>
        <v>24</v>
      </c>
      <c r="C598" s="29" t="s">
        <v>48</v>
      </c>
    </row>
    <row r="599" spans="1:3" x14ac:dyDescent="0.3">
      <c r="A599" s="28" t="s">
        <v>47</v>
      </c>
      <c r="B599" s="32">
        <f>Quota!I$39</f>
        <v>758.4</v>
      </c>
      <c r="C599" s="29" t="s">
        <v>48</v>
      </c>
    </row>
    <row r="600" spans="1:3" x14ac:dyDescent="0.3">
      <c r="A600" s="28" t="s">
        <v>47</v>
      </c>
      <c r="B600" s="35">
        <f>Quota!J$39</f>
        <v>96</v>
      </c>
      <c r="C600" s="29" t="s">
        <v>48</v>
      </c>
    </row>
    <row r="601" spans="1:3" x14ac:dyDescent="0.3">
      <c r="A601" s="28" t="s">
        <v>47</v>
      </c>
      <c r="B601" s="32">
        <f>Quota!K$39</f>
        <v>0</v>
      </c>
      <c r="C601" s="29" t="s">
        <v>48</v>
      </c>
    </row>
    <row r="602" spans="1:3" x14ac:dyDescent="0.3">
      <c r="A602" s="28" t="s">
        <v>47</v>
      </c>
      <c r="B602" s="32">
        <f>Quota!L$39</f>
        <v>0</v>
      </c>
      <c r="C602" s="29" t="s">
        <v>48</v>
      </c>
    </row>
    <row r="603" spans="1:3" x14ac:dyDescent="0.3">
      <c r="A603" s="28" t="s">
        <v>47</v>
      </c>
      <c r="B603" s="32">
        <f>Quota!M$39</f>
        <v>0</v>
      </c>
      <c r="C603" s="29" t="s">
        <v>48</v>
      </c>
    </row>
    <row r="604" spans="1:3" x14ac:dyDescent="0.3">
      <c r="A604" s="28" t="s">
        <v>43</v>
      </c>
    </row>
    <row r="605" spans="1:3" x14ac:dyDescent="0.3">
      <c r="A605" s="28" t="s">
        <v>49</v>
      </c>
    </row>
    <row r="606" spans="1:3" x14ac:dyDescent="0.3">
      <c r="A606" s="28" t="s">
        <v>50</v>
      </c>
    </row>
    <row r="607" spans="1:3" x14ac:dyDescent="0.3">
      <c r="A607" s="28" t="s">
        <v>51</v>
      </c>
    </row>
    <row r="608" spans="1:3" x14ac:dyDescent="0.3">
      <c r="A608" s="28" t="s">
        <v>52</v>
      </c>
    </row>
    <row r="609" spans="1:1" x14ac:dyDescent="0.3">
      <c r="A609" s="28" t="s">
        <v>53</v>
      </c>
    </row>
    <row r="610" spans="1:1" x14ac:dyDescent="0.3">
      <c r="A610" s="28" t="s">
        <v>54</v>
      </c>
    </row>
    <row r="611" spans="1:1" x14ac:dyDescent="0.3">
      <c r="A611" s="28" t="s">
        <v>55</v>
      </c>
    </row>
    <row r="612" spans="1:1" x14ac:dyDescent="0.3">
      <c r="A612" s="28" t="s">
        <v>56</v>
      </c>
    </row>
    <row r="613" spans="1:1" x14ac:dyDescent="0.3">
      <c r="A613" s="28" t="s">
        <v>57</v>
      </c>
    </row>
    <row r="614" spans="1:1" x14ac:dyDescent="0.3">
      <c r="A614" s="29" t="s">
        <v>58</v>
      </c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7443FA868D4448EC2CA8B19B23C46" ma:contentTypeVersion="0" ma:contentTypeDescription="Create a new document." ma:contentTypeScope="" ma:versionID="d4742670c97e7372c17bd6f1bc41d0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9ae127f9a8b1881885d282225126d4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6B6AE8-D1EA-4149-A8C6-FED4CB924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192626-BCA1-4A38-BCEA-57B68D3201E8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3790F1-B50F-4D0C-86BF-FF4E9D0BA6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Quota</vt:lpstr>
      <vt:lpstr>HTML-ENG</vt:lpstr>
      <vt:lpstr>Quota!Print_Area</vt:lpstr>
    </vt:vector>
  </TitlesOfParts>
  <Manager/>
  <Company>AGRICULTURE &amp; AGRI-FOOD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MISB-USER</dc:creator>
  <cp:keywords/>
  <dc:description/>
  <cp:lastModifiedBy>Jackson, Michaela (AAFC/AAC)</cp:lastModifiedBy>
  <cp:revision/>
  <cp:lastPrinted>2024-11-15T16:16:00Z</cp:lastPrinted>
  <dcterms:created xsi:type="dcterms:W3CDTF">1998-11-24T13:14:09Z</dcterms:created>
  <dcterms:modified xsi:type="dcterms:W3CDTF">2025-01-09T20:46:35Z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0x0101003527443FA868D4448EC2CA8B19B23C46</vt:lpwstr>
  </property>
  <property fmtid="{D5CDD505-2E9C-101B-9397-08002B2CF9AE}" pid="4" name="MSIP_Label_baad8967-3ba6-4b00-a759-20a8ca19a393_Enabled">
    <vt:lpwstr>true</vt:lpwstr>
  </property>
  <property fmtid="{D5CDD505-2E9C-101B-9397-08002B2CF9AE}" pid="5" name="MSIP_Label_baad8967-3ba6-4b00-a759-20a8ca19a393_SetDate">
    <vt:lpwstr>2023-08-17T12:37:23Z</vt:lpwstr>
  </property>
  <property fmtid="{D5CDD505-2E9C-101B-9397-08002B2CF9AE}" pid="6" name="MSIP_Label_baad8967-3ba6-4b00-a759-20a8ca19a393_Method">
    <vt:lpwstr>Privileged</vt:lpwstr>
  </property>
  <property fmtid="{D5CDD505-2E9C-101B-9397-08002B2CF9AE}" pid="7" name="MSIP_Label_baad8967-3ba6-4b00-a759-20a8ca19a393_Name">
    <vt:lpwstr>UNCLASSIFIED</vt:lpwstr>
  </property>
  <property fmtid="{D5CDD505-2E9C-101B-9397-08002B2CF9AE}" pid="8" name="MSIP_Label_baad8967-3ba6-4b00-a759-20a8ca19a393_SiteId">
    <vt:lpwstr>9da98bb1-1857-4cc3-8751-9a49e35d24cd</vt:lpwstr>
  </property>
  <property fmtid="{D5CDD505-2E9C-101B-9397-08002B2CF9AE}" pid="9" name="MSIP_Label_baad8967-3ba6-4b00-a759-20a8ca19a393_ActionId">
    <vt:lpwstr>ce330d7a-2992-43d4-8220-d9ae106be0da</vt:lpwstr>
  </property>
  <property fmtid="{D5CDD505-2E9C-101B-9397-08002B2CF9AE}" pid="10" name="MSIP_Label_baad8967-3ba6-4b00-a759-20a8ca19a393_ContentBits">
    <vt:lpwstr>1</vt:lpwstr>
  </property>
</Properties>
</file>